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Questa_cartella_di_lavoro" defaultThemeVersion="124226"/>
  <bookViews>
    <workbookView xWindow="-120" yWindow="-120" windowWidth="20376" windowHeight="11160"/>
  </bookViews>
  <sheets>
    <sheet name="Inizio" sheetId="3" r:id="rId1"/>
    <sheet name="Elenco residui" sheetId="2" r:id="rId2"/>
    <sheet name="Campionamento" sheetId="1" r:id="rId3"/>
  </sheets>
  <definedNames>
    <definedName name="_xlnm._FilterDatabase" localSheetId="2" hidden="1">Campionamento!$B$18:$I$350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D585" i="2" l="1"/>
  <c r="E11" i="1"/>
  <c r="E12"/>
  <c r="D13" l="1"/>
  <c r="M13"/>
  <c r="C119" l="1"/>
  <c r="C120"/>
  <c r="D120"/>
  <c r="C121"/>
  <c r="D121"/>
  <c r="C122"/>
  <c r="D122"/>
  <c r="C123"/>
  <c r="D123"/>
  <c r="C124"/>
  <c r="D124"/>
  <c r="C125"/>
  <c r="D125"/>
  <c r="C126"/>
  <c r="D126"/>
  <c r="C127"/>
  <c r="D127"/>
  <c r="C128"/>
  <c r="D128"/>
  <c r="C129"/>
  <c r="D129"/>
  <c r="C130"/>
  <c r="D130"/>
  <c r="C131"/>
  <c r="D131"/>
  <c r="C132"/>
  <c r="D132"/>
  <c r="C133"/>
  <c r="D133"/>
  <c r="C134"/>
  <c r="D134"/>
  <c r="C135"/>
  <c r="D135"/>
  <c r="C136"/>
  <c r="D136"/>
  <c r="C137"/>
  <c r="D137"/>
  <c r="C138"/>
  <c r="D138"/>
  <c r="C139"/>
  <c r="D139"/>
  <c r="C140"/>
  <c r="D140"/>
  <c r="C141"/>
  <c r="D141"/>
  <c r="C142"/>
  <c r="D142"/>
  <c r="C143"/>
  <c r="D143"/>
  <c r="C144"/>
  <c r="D144"/>
  <c r="C145"/>
  <c r="D145"/>
  <c r="C146"/>
  <c r="D146"/>
  <c r="C147"/>
  <c r="D147"/>
  <c r="C148"/>
  <c r="D148"/>
  <c r="C149"/>
  <c r="D149"/>
  <c r="C150"/>
  <c r="D150"/>
  <c r="C151"/>
  <c r="D151"/>
  <c r="C152"/>
  <c r="D152"/>
  <c r="C153"/>
  <c r="D153"/>
  <c r="C154"/>
  <c r="D154"/>
  <c r="C155"/>
  <c r="D155"/>
  <c r="C156"/>
  <c r="D156"/>
  <c r="C157"/>
  <c r="D157"/>
  <c r="C158"/>
  <c r="D158"/>
  <c r="C159"/>
  <c r="D159"/>
  <c r="C160"/>
  <c r="D160"/>
  <c r="C161"/>
  <c r="D161"/>
  <c r="C162"/>
  <c r="D162"/>
  <c r="C163"/>
  <c r="D163"/>
  <c r="C164"/>
  <c r="D164"/>
  <c r="C165"/>
  <c r="D165"/>
  <c r="C166"/>
  <c r="D166"/>
  <c r="C167"/>
  <c r="D167"/>
  <c r="C168"/>
  <c r="D168"/>
  <c r="C169"/>
  <c r="D169"/>
  <c r="C170"/>
  <c r="D170"/>
  <c r="C171"/>
  <c r="D171"/>
  <c r="C172"/>
  <c r="D172"/>
  <c r="C173"/>
  <c r="D173"/>
  <c r="C174"/>
  <c r="D174"/>
  <c r="C175"/>
  <c r="D175"/>
  <c r="C176"/>
  <c r="D176"/>
  <c r="C177"/>
  <c r="D177"/>
  <c r="C178"/>
  <c r="D178"/>
  <c r="C179"/>
  <c r="D179"/>
  <c r="C180"/>
  <c r="D180"/>
  <c r="C181"/>
  <c r="D181"/>
  <c r="C182"/>
  <c r="D182"/>
  <c r="C183"/>
  <c r="D183"/>
  <c r="C184"/>
  <c r="D184"/>
  <c r="C185"/>
  <c r="D185"/>
  <c r="C186"/>
  <c r="D186"/>
  <c r="C187"/>
  <c r="D187"/>
  <c r="C188"/>
  <c r="D188"/>
  <c r="C189"/>
  <c r="D189"/>
  <c r="C190"/>
  <c r="D190"/>
  <c r="C191"/>
  <c r="D191"/>
  <c r="C192"/>
  <c r="D192"/>
  <c r="C193"/>
  <c r="D193"/>
  <c r="C194"/>
  <c r="D194"/>
  <c r="C195"/>
  <c r="D195"/>
  <c r="C196"/>
  <c r="D196"/>
  <c r="C197"/>
  <c r="D197"/>
  <c r="C198"/>
  <c r="D198"/>
  <c r="C199"/>
  <c r="D199"/>
  <c r="C200"/>
  <c r="D200"/>
  <c r="C201"/>
  <c r="D201"/>
  <c r="C202"/>
  <c r="D202"/>
  <c r="C203"/>
  <c r="D203"/>
  <c r="C204"/>
  <c r="D204"/>
  <c r="C205"/>
  <c r="D205"/>
  <c r="C206"/>
  <c r="D206"/>
  <c r="C207"/>
  <c r="D207"/>
  <c r="C208"/>
  <c r="D208"/>
  <c r="C209"/>
  <c r="D209"/>
  <c r="C210"/>
  <c r="D210"/>
  <c r="C211"/>
  <c r="D211"/>
  <c r="C212"/>
  <c r="D212"/>
  <c r="C213"/>
  <c r="D213"/>
  <c r="C214"/>
  <c r="D214"/>
  <c r="C215"/>
  <c r="D215"/>
  <c r="C216"/>
  <c r="D216"/>
  <c r="C217"/>
  <c r="D217"/>
  <c r="C218"/>
  <c r="D218"/>
  <c r="C219"/>
  <c r="D219"/>
  <c r="C220"/>
  <c r="D220"/>
  <c r="C221"/>
  <c r="D221"/>
  <c r="C222"/>
  <c r="D222"/>
  <c r="C223"/>
  <c r="D223"/>
  <c r="C224"/>
  <c r="D224"/>
  <c r="C225"/>
  <c r="D225"/>
  <c r="C226"/>
  <c r="D226"/>
  <c r="C227"/>
  <c r="D227"/>
  <c r="C228"/>
  <c r="D228"/>
  <c r="C229"/>
  <c r="D229"/>
  <c r="C230"/>
  <c r="D230"/>
  <c r="C231"/>
  <c r="D231"/>
  <c r="C232"/>
  <c r="D232"/>
  <c r="C233"/>
  <c r="D233"/>
  <c r="C234"/>
  <c r="D234"/>
  <c r="C235"/>
  <c r="D235"/>
  <c r="C236"/>
  <c r="D236"/>
  <c r="C237"/>
  <c r="D237"/>
  <c r="C238"/>
  <c r="D238"/>
  <c r="C239"/>
  <c r="D239"/>
  <c r="C240"/>
  <c r="D240"/>
  <c r="C241"/>
  <c r="D241"/>
  <c r="C242"/>
  <c r="D242"/>
  <c r="C243"/>
  <c r="D243"/>
  <c r="C244"/>
  <c r="D244"/>
  <c r="C245"/>
  <c r="D245"/>
  <c r="C246"/>
  <c r="D246"/>
  <c r="C247"/>
  <c r="D247"/>
  <c r="C248"/>
  <c r="D248"/>
  <c r="C249"/>
  <c r="D249"/>
  <c r="C250"/>
  <c r="D250"/>
  <c r="C251"/>
  <c r="D251"/>
  <c r="C252"/>
  <c r="D252"/>
  <c r="C253"/>
  <c r="D253"/>
  <c r="C254"/>
  <c r="D254"/>
  <c r="C255"/>
  <c r="D255"/>
  <c r="C256"/>
  <c r="D256"/>
  <c r="C257"/>
  <c r="D257"/>
  <c r="C258"/>
  <c r="D258"/>
  <c r="C259"/>
  <c r="D259"/>
  <c r="C260"/>
  <c r="D260"/>
  <c r="C261"/>
  <c r="D261"/>
  <c r="C262"/>
  <c r="D262"/>
  <c r="C263"/>
  <c r="D263"/>
  <c r="C264"/>
  <c r="D264"/>
  <c r="C265"/>
  <c r="D265"/>
  <c r="C266"/>
  <c r="D266"/>
  <c r="C267"/>
  <c r="D267"/>
  <c r="C268"/>
  <c r="D268"/>
  <c r="C269"/>
  <c r="D269"/>
  <c r="C270"/>
  <c r="D270"/>
  <c r="C271"/>
  <c r="D271"/>
  <c r="C272"/>
  <c r="D272"/>
  <c r="C273"/>
  <c r="D273"/>
  <c r="C274"/>
  <c r="D274"/>
  <c r="C275"/>
  <c r="D275"/>
  <c r="C276"/>
  <c r="D276"/>
  <c r="C277"/>
  <c r="D277"/>
  <c r="C278"/>
  <c r="D278"/>
  <c r="C279"/>
  <c r="D279"/>
  <c r="C280"/>
  <c r="D280"/>
  <c r="C281"/>
  <c r="D281"/>
  <c r="C282"/>
  <c r="D282"/>
  <c r="C283"/>
  <c r="D283"/>
  <c r="C284"/>
  <c r="D284"/>
  <c r="C285"/>
  <c r="D285"/>
  <c r="C286"/>
  <c r="D286"/>
  <c r="C287"/>
  <c r="D287"/>
  <c r="C288"/>
  <c r="D288"/>
  <c r="C289"/>
  <c r="D289"/>
  <c r="C290"/>
  <c r="D290"/>
  <c r="C291"/>
  <c r="D291"/>
  <c r="C292"/>
  <c r="D292"/>
  <c r="C293"/>
  <c r="D293"/>
  <c r="C294"/>
  <c r="D294"/>
  <c r="C295"/>
  <c r="D295"/>
  <c r="C296"/>
  <c r="D296"/>
  <c r="C297"/>
  <c r="D297"/>
  <c r="C298"/>
  <c r="D298"/>
  <c r="C299"/>
  <c r="D299"/>
  <c r="C300"/>
  <c r="D300"/>
  <c r="C301"/>
  <c r="D301"/>
  <c r="C302"/>
  <c r="D302"/>
  <c r="C303"/>
  <c r="D303"/>
  <c r="C304"/>
  <c r="D304"/>
  <c r="C305"/>
  <c r="D305"/>
  <c r="C306"/>
  <c r="D306"/>
  <c r="C307"/>
  <c r="D307"/>
  <c r="C308"/>
  <c r="D308"/>
  <c r="C309"/>
  <c r="D309"/>
  <c r="C310"/>
  <c r="D310"/>
  <c r="C311"/>
  <c r="D311"/>
  <c r="C312"/>
  <c r="D312"/>
  <c r="C313"/>
  <c r="D313"/>
  <c r="C314"/>
  <c r="D314"/>
  <c r="C315"/>
  <c r="D315"/>
  <c r="C316"/>
  <c r="D316"/>
  <c r="C317"/>
  <c r="D317"/>
  <c r="C318"/>
  <c r="D318"/>
  <c r="C319"/>
  <c r="D319"/>
  <c r="C320"/>
  <c r="D320"/>
  <c r="C321"/>
  <c r="D321"/>
  <c r="C322"/>
  <c r="D322"/>
  <c r="C323"/>
  <c r="D323"/>
  <c r="C324"/>
  <c r="D324"/>
  <c r="C325"/>
  <c r="D325"/>
  <c r="C326"/>
  <c r="D326"/>
  <c r="C19"/>
  <c r="D19"/>
  <c r="C20"/>
  <c r="D20"/>
  <c r="C21"/>
  <c r="D21"/>
  <c r="C22"/>
  <c r="D22"/>
  <c r="C23"/>
  <c r="D23"/>
  <c r="C24"/>
  <c r="D24"/>
  <c r="C25"/>
  <c r="D25"/>
  <c r="C26"/>
  <c r="D26"/>
  <c r="C27"/>
  <c r="D27"/>
  <c r="C28"/>
  <c r="D28"/>
  <c r="C29"/>
  <c r="D29"/>
  <c r="C30"/>
  <c r="D30"/>
  <c r="C31"/>
  <c r="D31"/>
  <c r="C32"/>
  <c r="D32"/>
  <c r="C33"/>
  <c r="D33"/>
  <c r="C34"/>
  <c r="D34"/>
  <c r="C35"/>
  <c r="D35"/>
  <c r="C36"/>
  <c r="D36"/>
  <c r="C37"/>
  <c r="D37"/>
  <c r="C38"/>
  <c r="D38"/>
  <c r="C39"/>
  <c r="D39"/>
  <c r="C40"/>
  <c r="D40"/>
  <c r="C41"/>
  <c r="D41"/>
  <c r="C42"/>
  <c r="D42"/>
  <c r="C43"/>
  <c r="D43"/>
  <c r="C44"/>
  <c r="D44"/>
  <c r="C45"/>
  <c r="D45"/>
  <c r="C46"/>
  <c r="D46"/>
  <c r="C47"/>
  <c r="D47"/>
  <c r="C48"/>
  <c r="D48"/>
  <c r="C49"/>
  <c r="D49"/>
  <c r="C50"/>
  <c r="D50"/>
  <c r="C51"/>
  <c r="D51"/>
  <c r="C52"/>
  <c r="D52"/>
  <c r="C53"/>
  <c r="D53"/>
  <c r="C54"/>
  <c r="D54"/>
  <c r="C55"/>
  <c r="D55"/>
  <c r="C56"/>
  <c r="D56"/>
  <c r="C57"/>
  <c r="D57"/>
  <c r="C58"/>
  <c r="D58"/>
  <c r="C59"/>
  <c r="D59"/>
  <c r="C60"/>
  <c r="D60"/>
  <c r="C61"/>
  <c r="D61"/>
  <c r="C62"/>
  <c r="D62"/>
  <c r="C63"/>
  <c r="D63"/>
  <c r="C64"/>
  <c r="D64"/>
  <c r="C65"/>
  <c r="D65"/>
  <c r="C66"/>
  <c r="D66"/>
  <c r="C67"/>
  <c r="D67"/>
  <c r="C68"/>
  <c r="D68"/>
  <c r="C69"/>
  <c r="D69"/>
  <c r="C70"/>
  <c r="D70"/>
  <c r="C71"/>
  <c r="D71"/>
  <c r="C72"/>
  <c r="D72"/>
  <c r="C73"/>
  <c r="D73"/>
  <c r="C74"/>
  <c r="D74"/>
  <c r="C75"/>
  <c r="D75"/>
  <c r="C76"/>
  <c r="D76"/>
  <c r="C77"/>
  <c r="D77"/>
  <c r="C78"/>
  <c r="D78"/>
  <c r="C79"/>
  <c r="D79"/>
  <c r="C80"/>
  <c r="D80"/>
  <c r="C81"/>
  <c r="D81"/>
  <c r="C82"/>
  <c r="D82"/>
  <c r="C83"/>
  <c r="D83"/>
  <c r="C84"/>
  <c r="D84"/>
  <c r="C85"/>
  <c r="D85"/>
  <c r="C86"/>
  <c r="D86"/>
  <c r="C87"/>
  <c r="D87"/>
  <c r="C88"/>
  <c r="D88"/>
  <c r="C89"/>
  <c r="D89"/>
  <c r="C90"/>
  <c r="D90"/>
  <c r="C91"/>
  <c r="D91"/>
  <c r="C92"/>
  <c r="D92"/>
  <c r="C93"/>
  <c r="D93"/>
  <c r="C94"/>
  <c r="D94"/>
  <c r="C95"/>
  <c r="D95"/>
  <c r="C96"/>
  <c r="D96"/>
  <c r="C97"/>
  <c r="D97"/>
  <c r="C98"/>
  <c r="D98"/>
  <c r="C99"/>
  <c r="D99"/>
  <c r="C100"/>
  <c r="D100"/>
  <c r="C101"/>
  <c r="D101"/>
  <c r="C102"/>
  <c r="D102"/>
  <c r="C103"/>
  <c r="D103"/>
  <c r="C104"/>
  <c r="D104"/>
  <c r="C105"/>
  <c r="D105"/>
  <c r="C106"/>
  <c r="D106"/>
  <c r="C107"/>
  <c r="D107"/>
  <c r="C108"/>
  <c r="D108"/>
  <c r="C109"/>
  <c r="D109"/>
  <c r="C110"/>
  <c r="D110"/>
  <c r="C111"/>
  <c r="D111"/>
  <c r="C112"/>
  <c r="D112"/>
  <c r="C113"/>
  <c r="D113"/>
  <c r="C114"/>
  <c r="D114"/>
  <c r="C115"/>
  <c r="D115"/>
  <c r="C116"/>
  <c r="D116"/>
  <c r="C117"/>
  <c r="D117"/>
  <c r="C118"/>
  <c r="D118"/>
  <c r="C3" l="1"/>
  <c r="I9" l="1"/>
  <c r="I10" s="1"/>
  <c r="H348" l="1"/>
  <c r="H344"/>
  <c r="H340"/>
  <c r="H336"/>
  <c r="H332"/>
  <c r="H328"/>
  <c r="H347"/>
  <c r="H343"/>
  <c r="H339"/>
  <c r="H335"/>
  <c r="H331"/>
  <c r="H327"/>
  <c r="H350"/>
  <c r="H346"/>
  <c r="H342"/>
  <c r="H338"/>
  <c r="H334"/>
  <c r="H330"/>
  <c r="H349"/>
  <c r="H345"/>
  <c r="H341"/>
  <c r="H337"/>
  <c r="H333"/>
  <c r="H329"/>
  <c r="C4"/>
  <c r="C5" l="1"/>
  <c r="E6" i="2" l="1"/>
  <c r="M121" i="1" l="1"/>
  <c r="D119" l="1"/>
  <c r="E5" i="2"/>
  <c r="E4"/>
  <c r="H119" i="1" l="1"/>
  <c r="H123"/>
  <c r="H125"/>
  <c r="H128"/>
  <c r="H131"/>
  <c r="H133"/>
  <c r="H136"/>
  <c r="H139"/>
  <c r="H141"/>
  <c r="H144"/>
  <c r="H146"/>
  <c r="H148"/>
  <c r="H151"/>
  <c r="H153"/>
  <c r="H156"/>
  <c r="H158"/>
  <c r="H161"/>
  <c r="H163"/>
  <c r="H166"/>
  <c r="H169"/>
  <c r="H171"/>
  <c r="H174"/>
  <c r="H178"/>
  <c r="H181"/>
  <c r="H183"/>
  <c r="H186"/>
  <c r="H188"/>
  <c r="H191"/>
  <c r="H192"/>
  <c r="H195"/>
  <c r="H199"/>
  <c r="H202"/>
  <c r="H204"/>
  <c r="H207"/>
  <c r="H209"/>
  <c r="H212"/>
  <c r="H215"/>
  <c r="H217"/>
  <c r="H220"/>
  <c r="H222"/>
  <c r="H225"/>
  <c r="H228"/>
  <c r="H230"/>
  <c r="H232"/>
  <c r="H235"/>
  <c r="H237"/>
  <c r="H240"/>
  <c r="H243"/>
  <c r="H246"/>
  <c r="H249"/>
  <c r="H252"/>
  <c r="H255"/>
  <c r="H259"/>
  <c r="H262"/>
  <c r="H264"/>
  <c r="H267"/>
  <c r="H269"/>
  <c r="H272"/>
  <c r="H275"/>
  <c r="H278"/>
  <c r="H281"/>
  <c r="H284"/>
  <c r="H287"/>
  <c r="H289"/>
  <c r="H292"/>
  <c r="H295"/>
  <c r="H297"/>
  <c r="H300"/>
  <c r="H301"/>
  <c r="H304"/>
  <c r="H306"/>
  <c r="H310"/>
  <c r="H314"/>
  <c r="H317"/>
  <c r="H319"/>
  <c r="H322"/>
  <c r="H325"/>
  <c r="H120"/>
  <c r="H122"/>
  <c r="H126"/>
  <c r="H129"/>
  <c r="H132"/>
  <c r="H135"/>
  <c r="H137"/>
  <c r="H140"/>
  <c r="H143"/>
  <c r="H147"/>
  <c r="H150"/>
  <c r="H152"/>
  <c r="H154"/>
  <c r="H157"/>
  <c r="H159"/>
  <c r="H162"/>
  <c r="H165"/>
  <c r="H167"/>
  <c r="H170"/>
  <c r="H172"/>
  <c r="H175"/>
  <c r="H177"/>
  <c r="H180"/>
  <c r="H182"/>
  <c r="H185"/>
  <c r="H187"/>
  <c r="H190"/>
  <c r="H193"/>
  <c r="H196"/>
  <c r="H198"/>
  <c r="H201"/>
  <c r="H203"/>
  <c r="H206"/>
  <c r="H208"/>
  <c r="H211"/>
  <c r="H214"/>
  <c r="H216"/>
  <c r="H219"/>
  <c r="H221"/>
  <c r="H224"/>
  <c r="H226"/>
  <c r="H229"/>
  <c r="H231"/>
  <c r="H234"/>
  <c r="H236"/>
  <c r="H239"/>
  <c r="H242"/>
  <c r="H244"/>
  <c r="H247"/>
  <c r="H250"/>
  <c r="H253"/>
  <c r="H257"/>
  <c r="H260"/>
  <c r="H263"/>
  <c r="H265"/>
  <c r="H268"/>
  <c r="H270"/>
  <c r="H273"/>
  <c r="H276"/>
  <c r="H277"/>
  <c r="H280"/>
  <c r="H283"/>
  <c r="H286"/>
  <c r="H288"/>
  <c r="H291"/>
  <c r="H294"/>
  <c r="H296"/>
  <c r="H299"/>
  <c r="H302"/>
  <c r="H305"/>
  <c r="H307"/>
  <c r="H309"/>
  <c r="H311"/>
  <c r="H313"/>
  <c r="H316"/>
  <c r="H320"/>
  <c r="H323"/>
  <c r="H324"/>
  <c r="H121"/>
  <c r="H124"/>
  <c r="H127"/>
  <c r="H130"/>
  <c r="H134"/>
  <c r="H138"/>
  <c r="H142"/>
  <c r="H145"/>
  <c r="H149"/>
  <c r="H155"/>
  <c r="H160"/>
  <c r="H164"/>
  <c r="H168"/>
  <c r="H173"/>
  <c r="H176"/>
  <c r="H179"/>
  <c r="H184"/>
  <c r="H189"/>
  <c r="H194"/>
  <c r="H197"/>
  <c r="H200"/>
  <c r="H205"/>
  <c r="H210"/>
  <c r="H213"/>
  <c r="H218"/>
  <c r="H223"/>
  <c r="H227"/>
  <c r="H233"/>
  <c r="H238"/>
  <c r="H241"/>
  <c r="H245"/>
  <c r="H248"/>
  <c r="H251"/>
  <c r="H254"/>
  <c r="H256"/>
  <c r="H258"/>
  <c r="H261"/>
  <c r="H266"/>
  <c r="H271"/>
  <c r="H274"/>
  <c r="H279"/>
  <c r="H282"/>
  <c r="H285"/>
  <c r="H290"/>
  <c r="H293"/>
  <c r="H298"/>
  <c r="H303"/>
  <c r="H308"/>
  <c r="H312"/>
  <c r="H315"/>
  <c r="H318"/>
  <c r="H321"/>
  <c r="H326"/>
  <c r="H118"/>
  <c r="H72"/>
  <c r="H31"/>
  <c r="H62"/>
  <c r="H91"/>
  <c r="H102"/>
  <c r="H70"/>
  <c r="H105"/>
  <c r="H103"/>
  <c r="H23"/>
  <c r="H69"/>
  <c r="H34"/>
  <c r="H80"/>
  <c r="H76"/>
  <c r="H65"/>
  <c r="H81"/>
  <c r="H92"/>
  <c r="H99"/>
  <c r="H71"/>
  <c r="H41"/>
  <c r="H100"/>
  <c r="H90"/>
  <c r="H96"/>
  <c r="H61"/>
  <c r="H47"/>
  <c r="H107"/>
  <c r="H43"/>
  <c r="H40"/>
  <c r="H68"/>
  <c r="H111"/>
  <c r="H39"/>
  <c r="H48"/>
  <c r="H54"/>
  <c r="H50"/>
  <c r="H32"/>
  <c r="H79"/>
  <c r="H25"/>
  <c r="H88"/>
  <c r="H83"/>
  <c r="H51"/>
  <c r="H46"/>
  <c r="H115"/>
  <c r="H58"/>
  <c r="H21"/>
  <c r="H24"/>
  <c r="H52"/>
  <c r="H93"/>
  <c r="H113"/>
  <c r="H20"/>
  <c r="H95"/>
  <c r="H35"/>
  <c r="H89"/>
  <c r="H86"/>
  <c r="H64"/>
  <c r="H45"/>
  <c r="H114"/>
  <c r="H19"/>
  <c r="H94"/>
  <c r="H33"/>
  <c r="H109"/>
  <c r="H30"/>
  <c r="H77"/>
  <c r="H27"/>
  <c r="H22"/>
  <c r="H49"/>
  <c r="H104"/>
  <c r="H106"/>
  <c r="H87"/>
  <c r="H37"/>
  <c r="H57"/>
  <c r="H116"/>
  <c r="H66"/>
  <c r="H97"/>
  <c r="H44"/>
  <c r="H112"/>
  <c r="H110"/>
  <c r="H101"/>
  <c r="H36"/>
  <c r="H59"/>
  <c r="H74"/>
  <c r="H29"/>
  <c r="H108"/>
  <c r="H117"/>
  <c r="H42"/>
  <c r="H73"/>
  <c r="H60"/>
  <c r="H26"/>
  <c r="H28"/>
  <c r="H78"/>
  <c r="H56"/>
  <c r="H55"/>
  <c r="H85"/>
  <c r="H82"/>
  <c r="H53"/>
  <c r="H38"/>
  <c r="H84"/>
  <c r="H67"/>
  <c r="H98"/>
  <c r="H63"/>
  <c r="H75"/>
  <c r="E19" l="1"/>
  <c r="F19" s="1"/>
  <c r="M9"/>
  <c r="G19" l="1"/>
  <c r="I19"/>
  <c r="E20" s="1"/>
  <c r="F20" s="1"/>
  <c r="G20" s="1"/>
  <c r="M122" l="1"/>
  <c r="I20"/>
  <c r="E21" s="1"/>
  <c r="F21" s="1"/>
  <c r="G21" s="1"/>
  <c r="I21" l="1"/>
  <c r="E22" s="1"/>
  <c r="F22" s="1"/>
  <c r="G22" s="1"/>
  <c r="I22" l="1"/>
  <c r="E23" s="1"/>
  <c r="F23" s="1"/>
  <c r="G23" s="1"/>
  <c r="I23" l="1"/>
  <c r="E24" s="1"/>
  <c r="F24" s="1"/>
  <c r="G24" s="1"/>
  <c r="I24" l="1"/>
  <c r="E25" s="1"/>
  <c r="F25" s="1"/>
  <c r="G25" s="1"/>
  <c r="I25" l="1"/>
  <c r="E26" s="1"/>
  <c r="F26" s="1"/>
  <c r="G26" s="1"/>
  <c r="I26" l="1"/>
  <c r="E27" s="1"/>
  <c r="F27" s="1"/>
  <c r="G27" s="1"/>
  <c r="I27" l="1"/>
  <c r="E28" s="1"/>
  <c r="F28" s="1"/>
  <c r="G28" s="1"/>
  <c r="I28" l="1"/>
  <c r="E29" s="1"/>
  <c r="F29" s="1"/>
  <c r="G29" s="1"/>
  <c r="I29" l="1"/>
  <c r="E30" s="1"/>
  <c r="F30" s="1"/>
  <c r="G30" s="1"/>
  <c r="I30" l="1"/>
  <c r="E31" s="1"/>
  <c r="F31" s="1"/>
  <c r="G31" s="1"/>
  <c r="I31" l="1"/>
  <c r="E32" s="1"/>
  <c r="F32" s="1"/>
  <c r="G32" s="1"/>
  <c r="I32" l="1"/>
  <c r="E33" s="1"/>
  <c r="F33" s="1"/>
  <c r="G33" s="1"/>
  <c r="I33" l="1"/>
  <c r="E34" s="1"/>
  <c r="F34" s="1"/>
  <c r="G34" s="1"/>
  <c r="I34" l="1"/>
  <c r="E35" s="1"/>
  <c r="F35" s="1"/>
  <c r="G35" s="1"/>
  <c r="I35" l="1"/>
  <c r="E36" s="1"/>
  <c r="F36" s="1"/>
  <c r="G36" s="1"/>
  <c r="I36" l="1"/>
  <c r="E37" s="1"/>
  <c r="F37" s="1"/>
  <c r="G37" s="1"/>
  <c r="I37" l="1"/>
  <c r="E38" s="1"/>
  <c r="F38" s="1"/>
  <c r="G38" s="1"/>
  <c r="I38" l="1"/>
  <c r="E39" s="1"/>
  <c r="F39" s="1"/>
  <c r="G39" s="1"/>
  <c r="I39" l="1"/>
  <c r="E40" s="1"/>
  <c r="F40" s="1"/>
  <c r="G40" s="1"/>
  <c r="I40" l="1"/>
  <c r="E41" s="1"/>
  <c r="F41" s="1"/>
  <c r="G41" s="1"/>
  <c r="I41" l="1"/>
  <c r="E42" s="1"/>
  <c r="F42" s="1"/>
  <c r="G42" s="1"/>
  <c r="I42" l="1"/>
  <c r="E43" s="1"/>
  <c r="F43" s="1"/>
  <c r="G43" s="1"/>
  <c r="I43" l="1"/>
  <c r="E44" s="1"/>
  <c r="F44" s="1"/>
  <c r="G44" s="1"/>
  <c r="I44" l="1"/>
  <c r="E45" s="1"/>
  <c r="F45" s="1"/>
  <c r="G45" s="1"/>
  <c r="I45" l="1"/>
  <c r="E46" s="1"/>
  <c r="F46" s="1"/>
  <c r="G46" s="1"/>
  <c r="I46" l="1"/>
  <c r="E47" s="1"/>
  <c r="F47" s="1"/>
  <c r="G47" s="1"/>
  <c r="I47" l="1"/>
  <c r="E48" s="1"/>
  <c r="F48" s="1"/>
  <c r="G48" s="1"/>
  <c r="I48" l="1"/>
  <c r="E49" s="1"/>
  <c r="F49" s="1"/>
  <c r="G49" s="1"/>
  <c r="I49" l="1"/>
  <c r="E50" s="1"/>
  <c r="F50" s="1"/>
  <c r="G50" s="1"/>
  <c r="I50" l="1"/>
  <c r="E51" s="1"/>
  <c r="F51" s="1"/>
  <c r="G51" s="1"/>
  <c r="I51" l="1"/>
  <c r="E52" s="1"/>
  <c r="F52" s="1"/>
  <c r="G52" s="1"/>
  <c r="I52" l="1"/>
  <c r="E53" s="1"/>
  <c r="F53" s="1"/>
  <c r="G53" s="1"/>
  <c r="I53" l="1"/>
  <c r="E54" s="1"/>
  <c r="F54" s="1"/>
  <c r="G54" s="1"/>
  <c r="I54" l="1"/>
  <c r="E55" s="1"/>
  <c r="F55" s="1"/>
  <c r="G55" s="1"/>
  <c r="I55" l="1"/>
  <c r="E56" s="1"/>
  <c r="F56" s="1"/>
  <c r="G56" s="1"/>
  <c r="I56" l="1"/>
  <c r="E57" s="1"/>
  <c r="F57" s="1"/>
  <c r="G57" s="1"/>
  <c r="I57" l="1"/>
  <c r="E58" s="1"/>
  <c r="F58" s="1"/>
  <c r="G58" s="1"/>
  <c r="I58" l="1"/>
  <c r="E59" s="1"/>
  <c r="F59" s="1"/>
  <c r="G59" s="1"/>
  <c r="I59" l="1"/>
  <c r="E60" s="1"/>
  <c r="F60" s="1"/>
  <c r="G60" s="1"/>
  <c r="I60" l="1"/>
  <c r="E61" s="1"/>
  <c r="F61" s="1"/>
  <c r="G61" s="1"/>
  <c r="I61" l="1"/>
  <c r="E62" s="1"/>
  <c r="F62" s="1"/>
  <c r="G62" s="1"/>
  <c r="I62" l="1"/>
  <c r="E63" s="1"/>
  <c r="F63" s="1"/>
  <c r="G63" s="1"/>
  <c r="I63" l="1"/>
  <c r="E64" s="1"/>
  <c r="F64" s="1"/>
  <c r="G64" s="1"/>
  <c r="I64" l="1"/>
  <c r="E65" s="1"/>
  <c r="F65" s="1"/>
  <c r="G65" s="1"/>
  <c r="I65" l="1"/>
  <c r="E66" s="1"/>
  <c r="F66" s="1"/>
  <c r="G66" s="1"/>
  <c r="I66" l="1"/>
  <c r="E67" s="1"/>
  <c r="F67" s="1"/>
  <c r="G67" s="1"/>
  <c r="I67" l="1"/>
  <c r="E68" s="1"/>
  <c r="F68" s="1"/>
  <c r="G68" s="1"/>
  <c r="I68" l="1"/>
  <c r="E69" s="1"/>
  <c r="F69" s="1"/>
  <c r="G69" s="1"/>
  <c r="I69" l="1"/>
  <c r="E70" s="1"/>
  <c r="F70" s="1"/>
  <c r="G70" s="1"/>
  <c r="I70" l="1"/>
  <c r="E71" s="1"/>
  <c r="F71" s="1"/>
  <c r="G71" s="1"/>
  <c r="I71" l="1"/>
  <c r="E72" s="1"/>
  <c r="F72" s="1"/>
  <c r="G72" s="1"/>
  <c r="I72" l="1"/>
  <c r="E73" s="1"/>
  <c r="F73" s="1"/>
  <c r="G73" s="1"/>
  <c r="I73" l="1"/>
  <c r="E74" s="1"/>
  <c r="F74" s="1"/>
  <c r="G74" s="1"/>
  <c r="I74" l="1"/>
  <c r="E75" s="1"/>
  <c r="F75" s="1"/>
  <c r="G75" s="1"/>
  <c r="I75" l="1"/>
  <c r="E76" s="1"/>
  <c r="F76" s="1"/>
  <c r="G76" s="1"/>
  <c r="I76" l="1"/>
  <c r="E77" s="1"/>
  <c r="F77" s="1"/>
  <c r="G77" s="1"/>
  <c r="I77" l="1"/>
  <c r="E78" s="1"/>
  <c r="F78" s="1"/>
  <c r="G78" s="1"/>
  <c r="I78" l="1"/>
  <c r="E79" s="1"/>
  <c r="F79" s="1"/>
  <c r="G79" s="1"/>
  <c r="I79" l="1"/>
  <c r="E80" s="1"/>
  <c r="F80" s="1"/>
  <c r="G80" s="1"/>
  <c r="I80" l="1"/>
  <c r="E81" s="1"/>
  <c r="F81" s="1"/>
  <c r="G81" s="1"/>
  <c r="I81" l="1"/>
  <c r="E82" s="1"/>
  <c r="F82" s="1"/>
  <c r="G82" s="1"/>
  <c r="I82" l="1"/>
  <c r="E83" s="1"/>
  <c r="F83" s="1"/>
  <c r="G83" s="1"/>
  <c r="I83" l="1"/>
  <c r="E84" s="1"/>
  <c r="F84" s="1"/>
  <c r="G84" s="1"/>
  <c r="I84" l="1"/>
  <c r="E85" s="1"/>
  <c r="F85" s="1"/>
  <c r="G85" s="1"/>
  <c r="I85" l="1"/>
  <c r="E86" s="1"/>
  <c r="F86" s="1"/>
  <c r="G86" s="1"/>
  <c r="I86" l="1"/>
  <c r="E87" s="1"/>
  <c r="F87" s="1"/>
  <c r="G87" s="1"/>
  <c r="I87" l="1"/>
  <c r="E88" s="1"/>
  <c r="F88" s="1"/>
  <c r="G88" s="1"/>
  <c r="I88" l="1"/>
  <c r="E89" s="1"/>
  <c r="F89" s="1"/>
  <c r="G89" s="1"/>
  <c r="I89" l="1"/>
  <c r="E90" s="1"/>
  <c r="F90" s="1"/>
  <c r="G90" s="1"/>
  <c r="I90" l="1"/>
  <c r="E91" s="1"/>
  <c r="F91" s="1"/>
  <c r="G91" s="1"/>
  <c r="I91" l="1"/>
  <c r="E92" s="1"/>
  <c r="F92" s="1"/>
  <c r="G92" s="1"/>
  <c r="I92" l="1"/>
  <c r="E93" s="1"/>
  <c r="F93" s="1"/>
  <c r="G93" s="1"/>
  <c r="I93" l="1"/>
  <c r="E94" s="1"/>
  <c r="F94" s="1"/>
  <c r="G94" s="1"/>
  <c r="I94" l="1"/>
  <c r="E95" s="1"/>
  <c r="F95" s="1"/>
  <c r="G95" s="1"/>
  <c r="I95" l="1"/>
  <c r="E96" s="1"/>
  <c r="F96" s="1"/>
  <c r="G96" s="1"/>
  <c r="I96" l="1"/>
  <c r="E97" s="1"/>
  <c r="F97" s="1"/>
  <c r="G97" s="1"/>
  <c r="I97" l="1"/>
  <c r="E98" s="1"/>
  <c r="F98" s="1"/>
  <c r="G98" s="1"/>
  <c r="I98" l="1"/>
  <c r="E99" s="1"/>
  <c r="F99" s="1"/>
  <c r="G99" s="1"/>
  <c r="I99" l="1"/>
  <c r="E100" s="1"/>
  <c r="F100" s="1"/>
  <c r="G100" s="1"/>
  <c r="I100" l="1"/>
  <c r="E101" s="1"/>
  <c r="F101" s="1"/>
  <c r="G101" s="1"/>
  <c r="I101" l="1"/>
  <c r="E102" s="1"/>
  <c r="F102" s="1"/>
  <c r="G102" s="1"/>
  <c r="I102" l="1"/>
  <c r="E103" s="1"/>
  <c r="F103" s="1"/>
  <c r="G103" s="1"/>
  <c r="I103" l="1"/>
  <c r="E104" s="1"/>
  <c r="F104" s="1"/>
  <c r="G104" s="1"/>
  <c r="I104" l="1"/>
  <c r="E105" s="1"/>
  <c r="F105" s="1"/>
  <c r="G105" s="1"/>
  <c r="I105" l="1"/>
  <c r="E106" s="1"/>
  <c r="F106" s="1"/>
  <c r="G106" s="1"/>
  <c r="I106" l="1"/>
  <c r="E107" s="1"/>
  <c r="F107" s="1"/>
  <c r="G107" s="1"/>
  <c r="I107" l="1"/>
  <c r="E108" s="1"/>
  <c r="F108" s="1"/>
  <c r="G108" s="1"/>
  <c r="I108" l="1"/>
  <c r="E109" s="1"/>
  <c r="F109" s="1"/>
  <c r="G109" s="1"/>
  <c r="I109" l="1"/>
  <c r="E110" s="1"/>
  <c r="F110" s="1"/>
  <c r="G110" s="1"/>
  <c r="I110" l="1"/>
  <c r="E111" s="1"/>
  <c r="F111" s="1"/>
  <c r="G111" s="1"/>
  <c r="I111" l="1"/>
  <c r="E112" s="1"/>
  <c r="F112" s="1"/>
  <c r="G112" s="1"/>
  <c r="I112" l="1"/>
  <c r="E113" s="1"/>
  <c r="F113" s="1"/>
  <c r="G113" s="1"/>
  <c r="I113" l="1"/>
  <c r="E114" s="1"/>
  <c r="F114" s="1"/>
  <c r="G114" s="1"/>
  <c r="I114" l="1"/>
  <c r="E115" s="1"/>
  <c r="F115" s="1"/>
  <c r="G115" s="1"/>
  <c r="I115" l="1"/>
  <c r="E116" s="1"/>
  <c r="F116" s="1"/>
  <c r="G116" s="1"/>
  <c r="I116" l="1"/>
  <c r="E117" s="1"/>
  <c r="F117" s="1"/>
  <c r="G117" s="1"/>
  <c r="I117" l="1"/>
  <c r="E118" s="1"/>
  <c r="F118" l="1"/>
  <c r="G118" s="1"/>
  <c r="I118" l="1"/>
  <c r="E119" s="1"/>
  <c r="F119" l="1"/>
  <c r="G119" s="1"/>
  <c r="I119" l="1"/>
  <c r="E120" s="1"/>
  <c r="F120" l="1"/>
  <c r="G120" s="1"/>
  <c r="I120" l="1"/>
  <c r="E121" s="1"/>
  <c r="F121" l="1"/>
  <c r="G121" s="1"/>
  <c r="I121" l="1"/>
  <c r="E122" s="1"/>
  <c r="F122" l="1"/>
  <c r="G122" s="1"/>
  <c r="I122" l="1"/>
  <c r="E123" s="1"/>
  <c r="F123" s="1"/>
  <c r="G123" s="1"/>
  <c r="I123" l="1"/>
  <c r="E124" s="1"/>
  <c r="F124" s="1"/>
  <c r="G124" s="1"/>
  <c r="I124" l="1"/>
  <c r="E125" s="1"/>
  <c r="F125" l="1"/>
  <c r="G125" s="1"/>
  <c r="I125" l="1"/>
  <c r="E126" s="1"/>
  <c r="F126" l="1"/>
  <c r="G126" s="1"/>
  <c r="I126" l="1"/>
  <c r="E127" s="1"/>
  <c r="F127" s="1"/>
  <c r="G127" s="1"/>
  <c r="I127" l="1"/>
  <c r="E128" s="1"/>
  <c r="F128" s="1"/>
  <c r="G128" s="1"/>
  <c r="I128" l="1"/>
  <c r="E129" s="1"/>
  <c r="F129" s="1"/>
  <c r="G129" s="1"/>
  <c r="I129" l="1"/>
  <c r="E130" s="1"/>
  <c r="F130" s="1"/>
  <c r="G130" s="1"/>
  <c r="I130" l="1"/>
  <c r="E131" s="1"/>
  <c r="F131" l="1"/>
  <c r="G131" s="1"/>
  <c r="I131" l="1"/>
  <c r="E132" s="1"/>
  <c r="F132" s="1"/>
  <c r="G132" s="1"/>
  <c r="I132" l="1"/>
  <c r="E133" s="1"/>
  <c r="F133" s="1"/>
  <c r="G133" s="1"/>
  <c r="I133" l="1"/>
  <c r="E134" s="1"/>
  <c r="F134" l="1"/>
  <c r="G134" s="1"/>
  <c r="I134" l="1"/>
  <c r="E135" s="1"/>
  <c r="F135" l="1"/>
  <c r="G135" s="1"/>
  <c r="I135" l="1"/>
  <c r="E136" s="1"/>
  <c r="F136" l="1"/>
  <c r="G136" s="1"/>
  <c r="I136" l="1"/>
  <c r="E137" s="1"/>
  <c r="F137" l="1"/>
  <c r="G137" s="1"/>
  <c r="I137" l="1"/>
  <c r="E138" s="1"/>
  <c r="F138" l="1"/>
  <c r="G138" s="1"/>
  <c r="I138" l="1"/>
  <c r="E139" s="1"/>
  <c r="F139" l="1"/>
  <c r="G139" s="1"/>
  <c r="I139" l="1"/>
  <c r="E140" s="1"/>
  <c r="F140" l="1"/>
  <c r="G140" s="1"/>
  <c r="I140" l="1"/>
  <c r="E141" s="1"/>
  <c r="F141" l="1"/>
  <c r="G141" s="1"/>
  <c r="I141" l="1"/>
  <c r="E142" s="1"/>
  <c r="F142" l="1"/>
  <c r="G142" s="1"/>
  <c r="I142" l="1"/>
  <c r="E143" s="1"/>
  <c r="F143" l="1"/>
  <c r="G143" s="1"/>
  <c r="I143" l="1"/>
  <c r="E144" s="1"/>
  <c r="F144" l="1"/>
  <c r="G144" s="1"/>
  <c r="I144" l="1"/>
  <c r="E145" s="1"/>
  <c r="F145" l="1"/>
  <c r="G145" s="1"/>
  <c r="I145" l="1"/>
  <c r="E146" s="1"/>
  <c r="F146" l="1"/>
  <c r="G146" s="1"/>
  <c r="I146" l="1"/>
  <c r="E147" s="1"/>
  <c r="F147" l="1"/>
  <c r="G147" s="1"/>
  <c r="I147" l="1"/>
  <c r="E148" s="1"/>
  <c r="F148" l="1"/>
  <c r="G148" s="1"/>
  <c r="I148" l="1"/>
  <c r="E149" s="1"/>
  <c r="F149" l="1"/>
  <c r="G149" s="1"/>
  <c r="I149" l="1"/>
  <c r="E150" s="1"/>
  <c r="F150" l="1"/>
  <c r="G150" s="1"/>
  <c r="I150" l="1"/>
  <c r="E151" s="1"/>
  <c r="F151" l="1"/>
  <c r="G151" s="1"/>
  <c r="I151" l="1"/>
  <c r="E152" s="1"/>
  <c r="F152" l="1"/>
  <c r="G152" s="1"/>
  <c r="I152" l="1"/>
  <c r="E153" s="1"/>
  <c r="F153" l="1"/>
  <c r="G153" s="1"/>
  <c r="I153" l="1"/>
  <c r="E154" s="1"/>
  <c r="F154" l="1"/>
  <c r="G154" s="1"/>
  <c r="I154" l="1"/>
  <c r="E155" s="1"/>
  <c r="F155" l="1"/>
  <c r="G155" s="1"/>
  <c r="I155" l="1"/>
  <c r="E156" s="1"/>
  <c r="F156" l="1"/>
  <c r="G156" s="1"/>
  <c r="I156" l="1"/>
  <c r="E157" s="1"/>
  <c r="F157" l="1"/>
  <c r="G157" s="1"/>
  <c r="I157" l="1"/>
  <c r="E158" s="1"/>
  <c r="F158" l="1"/>
  <c r="G158" s="1"/>
  <c r="I158" l="1"/>
  <c r="E159" s="1"/>
  <c r="F159" l="1"/>
  <c r="G159" s="1"/>
  <c r="I159" l="1"/>
  <c r="E160" s="1"/>
  <c r="F160" l="1"/>
  <c r="G160" s="1"/>
  <c r="I160" l="1"/>
  <c r="E161" s="1"/>
  <c r="F161" l="1"/>
  <c r="G161" s="1"/>
  <c r="I161" l="1"/>
  <c r="E162" s="1"/>
  <c r="F162" l="1"/>
  <c r="G162" s="1"/>
  <c r="I162" l="1"/>
  <c r="E163" s="1"/>
  <c r="F163" l="1"/>
  <c r="G163" s="1"/>
  <c r="I163" l="1"/>
  <c r="E164" s="1"/>
  <c r="F164" l="1"/>
  <c r="G164" s="1"/>
  <c r="I164" l="1"/>
  <c r="E165" s="1"/>
  <c r="F165" l="1"/>
  <c r="G165" s="1"/>
  <c r="I165" l="1"/>
  <c r="E166" s="1"/>
  <c r="F166" l="1"/>
  <c r="G166" s="1"/>
  <c r="I166" l="1"/>
  <c r="E167" s="1"/>
  <c r="F167" l="1"/>
  <c r="G167" s="1"/>
  <c r="I167" l="1"/>
  <c r="E168" s="1"/>
  <c r="F168" l="1"/>
  <c r="G168" s="1"/>
  <c r="I168" l="1"/>
  <c r="E169" s="1"/>
  <c r="F169" l="1"/>
  <c r="G169" s="1"/>
  <c r="I169" l="1"/>
  <c r="E170" s="1"/>
  <c r="F170" l="1"/>
  <c r="G170" s="1"/>
  <c r="I170" l="1"/>
  <c r="E171" s="1"/>
  <c r="F171" l="1"/>
  <c r="G171" s="1"/>
  <c r="I171" l="1"/>
  <c r="E172" s="1"/>
  <c r="F172" l="1"/>
  <c r="G172" s="1"/>
  <c r="I172" l="1"/>
  <c r="E173" s="1"/>
  <c r="F173" l="1"/>
  <c r="G173" s="1"/>
  <c r="I173" l="1"/>
  <c r="E174" s="1"/>
  <c r="F174" l="1"/>
  <c r="G174" s="1"/>
  <c r="I174" l="1"/>
  <c r="E175" s="1"/>
  <c r="F175" l="1"/>
  <c r="G175" s="1"/>
  <c r="I175" l="1"/>
  <c r="E176" s="1"/>
  <c r="F176" l="1"/>
  <c r="G176" s="1"/>
  <c r="I176" l="1"/>
  <c r="E177" s="1"/>
  <c r="F177" l="1"/>
  <c r="G177" s="1"/>
  <c r="I177" l="1"/>
  <c r="E178" s="1"/>
  <c r="F178" l="1"/>
  <c r="G178" s="1"/>
  <c r="I178" l="1"/>
  <c r="E179" s="1"/>
  <c r="F179" l="1"/>
  <c r="G179" s="1"/>
  <c r="I179" l="1"/>
  <c r="E180" s="1"/>
  <c r="F180" l="1"/>
  <c r="G180" s="1"/>
  <c r="I180" l="1"/>
  <c r="E181" s="1"/>
  <c r="F181" l="1"/>
  <c r="G181" s="1"/>
  <c r="I181" l="1"/>
  <c r="E182" s="1"/>
  <c r="F182" l="1"/>
  <c r="G182" s="1"/>
  <c r="I182" l="1"/>
  <c r="E183" s="1"/>
  <c r="F183" l="1"/>
  <c r="G183" s="1"/>
  <c r="I183" l="1"/>
  <c r="E184" s="1"/>
  <c r="F184" s="1"/>
  <c r="G184" s="1"/>
  <c r="I184" l="1"/>
  <c r="E185" s="1"/>
  <c r="F185" l="1"/>
  <c r="G185" s="1"/>
  <c r="I185" l="1"/>
  <c r="E186" s="1"/>
  <c r="F186" s="1"/>
  <c r="G186" s="1"/>
  <c r="I186" l="1"/>
  <c r="E187" s="1"/>
  <c r="F187" s="1"/>
  <c r="G187" s="1"/>
  <c r="I187" l="1"/>
  <c r="E188" s="1"/>
  <c r="F188" l="1"/>
  <c r="G188" s="1"/>
  <c r="I188" l="1"/>
  <c r="E189" s="1"/>
  <c r="F189" s="1"/>
  <c r="G189" s="1"/>
  <c r="I189" l="1"/>
  <c r="E190" s="1"/>
  <c r="F190" s="1"/>
  <c r="G190" s="1"/>
  <c r="I190" l="1"/>
  <c r="E191" s="1"/>
  <c r="F191" s="1"/>
  <c r="G191" s="1"/>
  <c r="I191" l="1"/>
  <c r="E192" s="1"/>
  <c r="F192" s="1"/>
  <c r="G192" s="1"/>
  <c r="I192" l="1"/>
  <c r="E193" s="1"/>
  <c r="F193" l="1"/>
  <c r="G193" s="1"/>
  <c r="I193" l="1"/>
  <c r="E194" s="1"/>
  <c r="F194" s="1"/>
  <c r="G194" s="1"/>
  <c r="I194" l="1"/>
  <c r="E195" s="1"/>
  <c r="F195" s="1"/>
  <c r="G195" s="1"/>
  <c r="I195" l="1"/>
  <c r="E196" s="1"/>
  <c r="F196" s="1"/>
  <c r="G196" s="1"/>
  <c r="I196" l="1"/>
  <c r="E197" s="1"/>
  <c r="F197" s="1"/>
  <c r="G197" s="1"/>
  <c r="I197" l="1"/>
  <c r="E198" s="1"/>
  <c r="F198" l="1"/>
  <c r="G198" s="1"/>
  <c r="I198" l="1"/>
  <c r="E199" s="1"/>
  <c r="F199" s="1"/>
  <c r="G199" s="1"/>
  <c r="I199" l="1"/>
  <c r="E200" s="1"/>
  <c r="F200" l="1"/>
  <c r="G200" s="1"/>
  <c r="I200" l="1"/>
  <c r="E201" s="1"/>
  <c r="F201" s="1"/>
  <c r="G201" s="1"/>
  <c r="I201" l="1"/>
  <c r="E202" s="1"/>
  <c r="F202" s="1"/>
  <c r="G202" s="1"/>
  <c r="I202" l="1"/>
  <c r="E203" s="1"/>
  <c r="F203" s="1"/>
  <c r="G203" s="1"/>
  <c r="I203" l="1"/>
  <c r="E204" s="1"/>
  <c r="F204" s="1"/>
  <c r="G204" s="1"/>
  <c r="I204" l="1"/>
  <c r="E205" s="1"/>
  <c r="F205" s="1"/>
  <c r="G205" s="1"/>
  <c r="I205" l="1"/>
  <c r="E206" s="1"/>
  <c r="F206" l="1"/>
  <c r="G206" s="1"/>
  <c r="I206" l="1"/>
  <c r="E207" s="1"/>
  <c r="F207" s="1"/>
  <c r="G207" s="1"/>
  <c r="I207" l="1"/>
  <c r="E208" s="1"/>
  <c r="F208" s="1"/>
  <c r="G208" s="1"/>
  <c r="I208" l="1"/>
  <c r="E209" s="1"/>
  <c r="F209" s="1"/>
  <c r="G209" s="1"/>
  <c r="I209" l="1"/>
  <c r="E210" s="1"/>
  <c r="F210" s="1"/>
  <c r="G210" s="1"/>
  <c r="I210" l="1"/>
  <c r="E211" s="1"/>
  <c r="F211" s="1"/>
  <c r="G211" s="1"/>
  <c r="I211" l="1"/>
  <c r="E212" s="1"/>
  <c r="F212" l="1"/>
  <c r="G212" s="1"/>
  <c r="I212" l="1"/>
  <c r="E213" s="1"/>
  <c r="F213" s="1"/>
  <c r="G213" s="1"/>
  <c r="I213" l="1"/>
  <c r="E214" s="1"/>
  <c r="F214" s="1"/>
  <c r="G214" s="1"/>
  <c r="I214" l="1"/>
  <c r="E215" s="1"/>
  <c r="F215" s="1"/>
  <c r="G215" s="1"/>
  <c r="I215" l="1"/>
  <c r="E216" s="1"/>
  <c r="F216" l="1"/>
  <c r="G216" s="1"/>
  <c r="I216" l="1"/>
  <c r="E217" s="1"/>
  <c r="F217" l="1"/>
  <c r="G217" s="1"/>
  <c r="I217" l="1"/>
  <c r="E218" s="1"/>
  <c r="F218" l="1"/>
  <c r="G218" s="1"/>
  <c r="I218" l="1"/>
  <c r="E219" s="1"/>
  <c r="F219" l="1"/>
  <c r="G219" s="1"/>
  <c r="I219" l="1"/>
  <c r="E220" s="1"/>
  <c r="F220" l="1"/>
  <c r="G220" s="1"/>
  <c r="I220" l="1"/>
  <c r="E221" s="1"/>
  <c r="F221" l="1"/>
  <c r="G221" s="1"/>
  <c r="I221" l="1"/>
  <c r="E222" s="1"/>
  <c r="F222" l="1"/>
  <c r="G222" s="1"/>
  <c r="I222" l="1"/>
  <c r="E223" s="1"/>
  <c r="F223" l="1"/>
  <c r="G223" s="1"/>
  <c r="I223" l="1"/>
  <c r="E224" s="1"/>
  <c r="F224" l="1"/>
  <c r="G224" s="1"/>
  <c r="I224" l="1"/>
  <c r="E225" s="1"/>
  <c r="F225" l="1"/>
  <c r="G225" s="1"/>
  <c r="I225" l="1"/>
  <c r="E226" s="1"/>
  <c r="F226" l="1"/>
  <c r="G226" s="1"/>
  <c r="I226" l="1"/>
  <c r="E227" s="1"/>
  <c r="F227" l="1"/>
  <c r="G227" s="1"/>
  <c r="I227" l="1"/>
  <c r="E228" s="1"/>
  <c r="F228" l="1"/>
  <c r="G228" s="1"/>
  <c r="I228" l="1"/>
  <c r="E229" s="1"/>
  <c r="F229" l="1"/>
  <c r="G229" s="1"/>
  <c r="I229" l="1"/>
  <c r="E230" s="1"/>
  <c r="F230" l="1"/>
  <c r="G230" s="1"/>
  <c r="I230" l="1"/>
  <c r="E231" s="1"/>
  <c r="F231" l="1"/>
  <c r="G231" s="1"/>
  <c r="I231" l="1"/>
  <c r="E232" s="1"/>
  <c r="F232" l="1"/>
  <c r="G232" s="1"/>
  <c r="I232" l="1"/>
  <c r="E233" s="1"/>
  <c r="F233" l="1"/>
  <c r="G233" s="1"/>
  <c r="I233" l="1"/>
  <c r="E234" s="1"/>
  <c r="F234" l="1"/>
  <c r="G234" s="1"/>
  <c r="I234" l="1"/>
  <c r="E235" s="1"/>
  <c r="F235" l="1"/>
  <c r="G235" s="1"/>
  <c r="I235" l="1"/>
  <c r="E236" s="1"/>
  <c r="F236" l="1"/>
  <c r="G236" s="1"/>
  <c r="I236" l="1"/>
  <c r="E237" s="1"/>
  <c r="F237" l="1"/>
  <c r="G237" s="1"/>
  <c r="I237" l="1"/>
  <c r="E238" s="1"/>
  <c r="F238" l="1"/>
  <c r="G238" s="1"/>
  <c r="I238" l="1"/>
  <c r="E239" s="1"/>
  <c r="F239" l="1"/>
  <c r="G239" s="1"/>
  <c r="I239" l="1"/>
  <c r="E240" s="1"/>
  <c r="F240" l="1"/>
  <c r="G240" s="1"/>
  <c r="I240" l="1"/>
  <c r="E241" s="1"/>
  <c r="F241" l="1"/>
  <c r="G241" s="1"/>
  <c r="I241" l="1"/>
  <c r="E242" s="1"/>
  <c r="F242" l="1"/>
  <c r="G242" s="1"/>
  <c r="I242" l="1"/>
  <c r="E243" s="1"/>
  <c r="F243" l="1"/>
  <c r="G243" s="1"/>
  <c r="I243" l="1"/>
  <c r="E244" s="1"/>
  <c r="F244" l="1"/>
  <c r="G244" s="1"/>
  <c r="I244" l="1"/>
  <c r="E245" s="1"/>
  <c r="F245" l="1"/>
  <c r="G245" s="1"/>
  <c r="I245" l="1"/>
  <c r="E246" s="1"/>
  <c r="F246" l="1"/>
  <c r="G246" s="1"/>
  <c r="I246" l="1"/>
  <c r="E247" s="1"/>
  <c r="F247" l="1"/>
  <c r="G247" s="1"/>
  <c r="I247" l="1"/>
  <c r="E248" s="1"/>
  <c r="F248" l="1"/>
  <c r="G248" s="1"/>
  <c r="I248" l="1"/>
  <c r="E249" s="1"/>
  <c r="F249" l="1"/>
  <c r="G249" s="1"/>
  <c r="I249" l="1"/>
  <c r="E250" s="1"/>
  <c r="F250" l="1"/>
  <c r="G250" s="1"/>
  <c r="I250" l="1"/>
  <c r="E251" s="1"/>
  <c r="F251" l="1"/>
  <c r="G251" s="1"/>
  <c r="I251" l="1"/>
  <c r="E252" s="1"/>
  <c r="F252" l="1"/>
  <c r="G252" s="1"/>
  <c r="I252" l="1"/>
  <c r="E253" s="1"/>
  <c r="F253" l="1"/>
  <c r="G253" s="1"/>
  <c r="I253" l="1"/>
  <c r="E254" s="1"/>
  <c r="F254" l="1"/>
  <c r="G254" s="1"/>
  <c r="I254" l="1"/>
  <c r="E255" s="1"/>
  <c r="F255" l="1"/>
  <c r="G255" s="1"/>
  <c r="I255" l="1"/>
  <c r="E256" s="1"/>
  <c r="F256" l="1"/>
  <c r="G256" s="1"/>
  <c r="I256" l="1"/>
  <c r="E257" s="1"/>
  <c r="F257" l="1"/>
  <c r="G257" s="1"/>
  <c r="I257" l="1"/>
  <c r="E258" s="1"/>
  <c r="F258" l="1"/>
  <c r="G258" s="1"/>
  <c r="I258" l="1"/>
  <c r="E259" s="1"/>
  <c r="F259" l="1"/>
  <c r="G259" s="1"/>
  <c r="I259" l="1"/>
  <c r="E260" s="1"/>
  <c r="F260" l="1"/>
  <c r="G260" s="1"/>
  <c r="I260" l="1"/>
  <c r="E261" s="1"/>
  <c r="F261" l="1"/>
  <c r="G261" s="1"/>
  <c r="I261" l="1"/>
  <c r="E262" s="1"/>
  <c r="F262" l="1"/>
  <c r="G262" s="1"/>
  <c r="I262" l="1"/>
  <c r="E263" s="1"/>
  <c r="F263" l="1"/>
  <c r="G263" s="1"/>
  <c r="I263" l="1"/>
  <c r="E264" s="1"/>
  <c r="F264" l="1"/>
  <c r="G264" s="1"/>
  <c r="I264" l="1"/>
  <c r="E265" s="1"/>
  <c r="F265" l="1"/>
  <c r="G265" s="1"/>
  <c r="I265" l="1"/>
  <c r="E266" s="1"/>
  <c r="F266" l="1"/>
  <c r="G266" s="1"/>
  <c r="I266" l="1"/>
  <c r="E267" s="1"/>
  <c r="F267" l="1"/>
  <c r="G267" s="1"/>
  <c r="I267" l="1"/>
  <c r="E268" s="1"/>
  <c r="F268" l="1"/>
  <c r="G268" s="1"/>
  <c r="I268" l="1"/>
  <c r="E269" s="1"/>
  <c r="F269" l="1"/>
  <c r="G269" s="1"/>
  <c r="I269" l="1"/>
  <c r="E270" s="1"/>
  <c r="F270" l="1"/>
  <c r="G270" s="1"/>
  <c r="I270" l="1"/>
  <c r="E271" s="1"/>
  <c r="F271" l="1"/>
  <c r="G271" s="1"/>
  <c r="I271" l="1"/>
  <c r="E272" s="1"/>
  <c r="F272" l="1"/>
  <c r="G272" s="1"/>
  <c r="I272" l="1"/>
  <c r="E273" s="1"/>
  <c r="F273" s="1"/>
  <c r="G273" s="1"/>
  <c r="I273" l="1"/>
  <c r="E274" s="1"/>
  <c r="F274" l="1"/>
  <c r="G274" s="1"/>
  <c r="I274" l="1"/>
  <c r="E275" s="1"/>
  <c r="F275" s="1"/>
  <c r="G275" s="1"/>
  <c r="I275" l="1"/>
  <c r="E276" s="1"/>
  <c r="F276" l="1"/>
  <c r="G276" s="1"/>
  <c r="I276" l="1"/>
  <c r="E277" s="1"/>
  <c r="F277" s="1"/>
  <c r="G277" s="1"/>
  <c r="I277" l="1"/>
  <c r="E278" s="1"/>
  <c r="F278" s="1"/>
  <c r="G278" s="1"/>
  <c r="I278" l="1"/>
  <c r="E279" s="1"/>
  <c r="F279" l="1"/>
  <c r="G279" s="1"/>
  <c r="I279" l="1"/>
  <c r="E280" s="1"/>
  <c r="F280" l="1"/>
  <c r="G280" s="1"/>
  <c r="I280" l="1"/>
  <c r="E281" s="1"/>
  <c r="F281" l="1"/>
  <c r="G281" s="1"/>
  <c r="I281" l="1"/>
  <c r="E282" s="1"/>
  <c r="F282" l="1"/>
  <c r="G282" s="1"/>
  <c r="I282" l="1"/>
  <c r="E283" s="1"/>
  <c r="F283" l="1"/>
  <c r="G283" s="1"/>
  <c r="I283" l="1"/>
  <c r="E284" s="1"/>
  <c r="F284" l="1"/>
  <c r="G284" s="1"/>
  <c r="I284" l="1"/>
  <c r="E285" s="1"/>
  <c r="F285" l="1"/>
  <c r="G285" s="1"/>
  <c r="I285" l="1"/>
  <c r="E286" s="1"/>
  <c r="F286" l="1"/>
  <c r="G286" s="1"/>
  <c r="I286" l="1"/>
  <c r="E287" s="1"/>
  <c r="F287" l="1"/>
  <c r="G287" s="1"/>
  <c r="I287" l="1"/>
  <c r="E288" s="1"/>
  <c r="F288" l="1"/>
  <c r="G288" s="1"/>
  <c r="I288" l="1"/>
  <c r="E289" s="1"/>
  <c r="F289" s="1"/>
  <c r="G289" s="1"/>
  <c r="I289" l="1"/>
  <c r="E290" s="1"/>
  <c r="F290" s="1"/>
  <c r="G290" s="1"/>
  <c r="I290" l="1"/>
  <c r="E291" s="1"/>
  <c r="F291" s="1"/>
  <c r="G291" s="1"/>
  <c r="I291" l="1"/>
  <c r="E292" s="1"/>
  <c r="F292" s="1"/>
  <c r="G292" s="1"/>
  <c r="I292" l="1"/>
  <c r="E293" s="1"/>
  <c r="F293" l="1"/>
  <c r="G293" s="1"/>
  <c r="I293" l="1"/>
  <c r="E294" s="1"/>
  <c r="F294" l="1"/>
  <c r="G294" s="1"/>
  <c r="I294" l="1"/>
  <c r="E295" s="1"/>
  <c r="F295" s="1"/>
  <c r="G295" s="1"/>
  <c r="I295" l="1"/>
  <c r="E296" s="1"/>
  <c r="F296" l="1"/>
  <c r="G296" s="1"/>
  <c r="I296" l="1"/>
  <c r="E297" s="1"/>
  <c r="F297" l="1"/>
  <c r="G297" s="1"/>
  <c r="I297" l="1"/>
  <c r="E298" s="1"/>
  <c r="F298" l="1"/>
  <c r="G298" s="1"/>
  <c r="I298" l="1"/>
  <c r="E299" s="1"/>
  <c r="F299" s="1"/>
  <c r="G299" s="1"/>
  <c r="I299" l="1"/>
  <c r="E300" s="1"/>
  <c r="F300" s="1"/>
  <c r="G300" s="1"/>
  <c r="I300" l="1"/>
  <c r="E301" s="1"/>
  <c r="F301" l="1"/>
  <c r="G301" s="1"/>
  <c r="I301" l="1"/>
  <c r="E302" s="1"/>
  <c r="F302" s="1"/>
  <c r="G302" s="1"/>
  <c r="G17" s="1"/>
  <c r="I302" l="1"/>
  <c r="E303" s="1"/>
  <c r="F303" s="1"/>
  <c r="G303" s="1"/>
  <c r="I303" l="1"/>
  <c r="E304" s="1"/>
  <c r="F304" l="1"/>
  <c r="G304" s="1"/>
  <c r="I304" l="1"/>
  <c r="E305" s="1"/>
  <c r="F305" l="1"/>
  <c r="G305" s="1"/>
  <c r="I305" l="1"/>
  <c r="E306" s="1"/>
  <c r="F306" s="1"/>
  <c r="G306" s="1"/>
  <c r="I306" l="1"/>
  <c r="E307" s="1"/>
  <c r="F307" s="1"/>
  <c r="G307" s="1"/>
  <c r="I307" l="1"/>
  <c r="E308" s="1"/>
  <c r="F308" l="1"/>
  <c r="G308" s="1"/>
  <c r="I308" l="1"/>
  <c r="E309" s="1"/>
  <c r="F309" l="1"/>
  <c r="G309" s="1"/>
  <c r="I309" l="1"/>
  <c r="E310" s="1"/>
  <c r="F310" s="1"/>
  <c r="G310" s="1"/>
  <c r="I310" l="1"/>
  <c r="E311" s="1"/>
  <c r="F311" s="1"/>
  <c r="G311" s="1"/>
  <c r="I311" l="1"/>
  <c r="E312" s="1"/>
  <c r="F312" l="1"/>
  <c r="G312" s="1"/>
  <c r="I312" l="1"/>
  <c r="E313" s="1"/>
  <c r="F313" s="1"/>
  <c r="G313" s="1"/>
  <c r="I313" l="1"/>
  <c r="E314" s="1"/>
  <c r="F314" l="1"/>
  <c r="G314" s="1"/>
  <c r="I314" l="1"/>
  <c r="E315" s="1"/>
  <c r="F315" s="1"/>
  <c r="G315" s="1"/>
  <c r="I315" l="1"/>
  <c r="E316" s="1"/>
  <c r="F316" l="1"/>
  <c r="G316" s="1"/>
  <c r="I316" l="1"/>
  <c r="E317" s="1"/>
  <c r="F317" s="1"/>
  <c r="G317" s="1"/>
  <c r="I317" l="1"/>
  <c r="E318" s="1"/>
  <c r="F318" s="1"/>
  <c r="G318" s="1"/>
  <c r="I318" l="1"/>
  <c r="E319" s="1"/>
  <c r="F319" s="1"/>
  <c r="G319" s="1"/>
  <c r="I319" l="1"/>
  <c r="E320" s="1"/>
  <c r="F320" s="1"/>
  <c r="G320" s="1"/>
  <c r="I320" l="1"/>
  <c r="E321" s="1"/>
  <c r="F321" s="1"/>
  <c r="G321" s="1"/>
  <c r="I321" l="1"/>
  <c r="E322" l="1"/>
  <c r="F322" s="1"/>
  <c r="G322" s="1"/>
  <c r="I322" l="1"/>
  <c r="E323" s="1"/>
  <c r="F323" s="1"/>
  <c r="G323" s="1"/>
  <c r="I323" l="1"/>
  <c r="E324" s="1"/>
  <c r="F324" s="1"/>
  <c r="G324" s="1"/>
  <c r="I324" l="1"/>
  <c r="E325" s="1"/>
  <c r="F325" l="1"/>
  <c r="G325" s="1"/>
  <c r="I325" l="1"/>
  <c r="E326" s="1"/>
  <c r="F326" l="1"/>
  <c r="G326" s="1"/>
  <c r="I326" l="1"/>
  <c r="M11" l="1"/>
  <c r="E327"/>
  <c r="F17"/>
  <c r="M10" s="1"/>
  <c r="F327" l="1"/>
  <c r="G327" s="1"/>
  <c r="M12"/>
  <c r="I327" l="1"/>
  <c r="E328" s="1"/>
  <c r="F328" s="1"/>
  <c r="G328" s="1"/>
  <c r="I328" l="1"/>
  <c r="E329" s="1"/>
  <c r="F329" l="1"/>
  <c r="G329" s="1"/>
  <c r="I329" l="1"/>
  <c r="E330" s="1"/>
  <c r="F330" s="1"/>
  <c r="G330" s="1"/>
  <c r="I330" l="1"/>
  <c r="E331" s="1"/>
  <c r="F331" l="1"/>
  <c r="G331" s="1"/>
  <c r="I331" l="1"/>
  <c r="E332" s="1"/>
  <c r="F332" l="1"/>
  <c r="G332" s="1"/>
  <c r="I332" l="1"/>
  <c r="E333" s="1"/>
  <c r="F333" l="1"/>
  <c r="G333" s="1"/>
  <c r="I333" l="1"/>
  <c r="E334" s="1"/>
  <c r="F334" l="1"/>
  <c r="G334" s="1"/>
  <c r="I334" l="1"/>
  <c r="E335" s="1"/>
  <c r="F335" l="1"/>
  <c r="G335" s="1"/>
  <c r="I335" l="1"/>
  <c r="E336" s="1"/>
  <c r="F336" l="1"/>
  <c r="G336" s="1"/>
  <c r="I336" l="1"/>
  <c r="E337" s="1"/>
  <c r="F337" s="1"/>
  <c r="G337" s="1"/>
  <c r="I337" l="1"/>
  <c r="E338" s="1"/>
  <c r="F338" s="1"/>
  <c r="G338" s="1"/>
  <c r="I338" l="1"/>
  <c r="E339" s="1"/>
  <c r="F339" s="1"/>
  <c r="G339" s="1"/>
  <c r="I339" l="1"/>
  <c r="E340" s="1"/>
  <c r="F340" s="1"/>
  <c r="G340" s="1"/>
  <c r="I340" l="1"/>
  <c r="E341" s="1"/>
  <c r="F341" s="1"/>
  <c r="G341" s="1"/>
  <c r="I341" l="1"/>
  <c r="E342" s="1"/>
  <c r="F342" l="1"/>
  <c r="G342" s="1"/>
  <c r="I342" l="1"/>
  <c r="E343" s="1"/>
  <c r="F343" s="1"/>
  <c r="G343" s="1"/>
  <c r="I343" l="1"/>
  <c r="E344" s="1"/>
  <c r="F344" s="1"/>
  <c r="G344" s="1"/>
  <c r="I344" l="1"/>
  <c r="E345" s="1"/>
  <c r="F345" s="1"/>
  <c r="G345" s="1"/>
  <c r="I345" l="1"/>
  <c r="E346" s="1"/>
  <c r="F346" s="1"/>
  <c r="G346" s="1"/>
  <c r="I346" l="1"/>
  <c r="E347" s="1"/>
  <c r="F347" s="1"/>
  <c r="G347" s="1"/>
  <c r="I347" l="1"/>
  <c r="E348" s="1"/>
  <c r="F348" s="1"/>
  <c r="G348" s="1"/>
  <c r="I348" l="1"/>
  <c r="E349" s="1"/>
  <c r="F349" s="1"/>
  <c r="G349" s="1"/>
  <c r="I349" l="1"/>
  <c r="E350" s="1"/>
  <c r="F350" s="1"/>
  <c r="G350" l="1"/>
  <c r="I350"/>
</calcChain>
</file>

<file path=xl/sharedStrings.xml><?xml version="1.0" encoding="utf-8"?>
<sst xmlns="http://schemas.openxmlformats.org/spreadsheetml/2006/main" count="466" uniqueCount="157">
  <si>
    <t>Significatività operativa</t>
  </si>
  <si>
    <t>Rischio intrinseco</t>
  </si>
  <si>
    <t>Basso</t>
  </si>
  <si>
    <t>Rischio controllo</t>
  </si>
  <si>
    <t>Rischio individuazione</t>
  </si>
  <si>
    <t>Fattore correttivo</t>
  </si>
  <si>
    <t>Intervallo di selezione</t>
  </si>
  <si>
    <t>Sub-Totale</t>
  </si>
  <si>
    <t>Intervallo</t>
  </si>
  <si>
    <t>Resto</t>
  </si>
  <si>
    <t>Cliente</t>
  </si>
  <si>
    <t xml:space="preserve"> </t>
  </si>
  <si>
    <t>Società</t>
  </si>
  <si>
    <t>Esercizio in corso</t>
  </si>
  <si>
    <t>Esercizio precedente</t>
  </si>
  <si>
    <t>Data di chiusura</t>
  </si>
  <si>
    <t>Team di revisione</t>
  </si>
  <si>
    <t>Presidente</t>
  </si>
  <si>
    <t>Ausiliario</t>
  </si>
  <si>
    <t>Collaboratore</t>
  </si>
  <si>
    <t>Partitario clienti</t>
  </si>
  <si>
    <t>Data bilancio</t>
  </si>
  <si>
    <t>Data documento</t>
  </si>
  <si>
    <t>Saldo del conto</t>
  </si>
  <si>
    <t>Saldo di conto</t>
  </si>
  <si>
    <t>Selezione</t>
  </si>
  <si>
    <t>Numero casuale</t>
  </si>
  <si>
    <t>Carta di lavoro</t>
  </si>
  <si>
    <t>P</t>
  </si>
  <si>
    <t>A</t>
  </si>
  <si>
    <t>C</t>
  </si>
  <si>
    <t>M1</t>
  </si>
  <si>
    <t>M2</t>
  </si>
  <si>
    <r>
      <t xml:space="preserve">Rivista da: </t>
    </r>
    <r>
      <rPr>
        <sz val="11"/>
        <color rgb="FFFF0000"/>
        <rFont val="Arial Narrow"/>
        <family val="2"/>
      </rPr>
      <t>M1/M2/P</t>
    </r>
  </si>
  <si>
    <r>
      <t xml:space="preserve">Rivista da: </t>
    </r>
    <r>
      <rPr>
        <sz val="11"/>
        <color rgb="FFFF0000"/>
        <rFont val="Arial Narrow"/>
        <family val="2"/>
      </rPr>
      <t>M2/P/M1</t>
    </r>
  </si>
  <si>
    <t>Data: _________________</t>
  </si>
  <si>
    <r>
      <t xml:space="preserve">Preparata da: </t>
    </r>
    <r>
      <rPr>
        <sz val="11"/>
        <color rgb="FFFF0000"/>
        <rFont val="Arial Narrow"/>
        <family val="2"/>
      </rPr>
      <t>P/M1/M2</t>
    </r>
  </si>
  <si>
    <t>F 100.4</t>
  </si>
  <si>
    <t>20XX</t>
  </si>
  <si>
    <t>20XX-1</t>
  </si>
  <si>
    <t>31/12/20XX</t>
  </si>
  <si>
    <t>Fase 1 - Informazioni sull’oggetto di analisi</t>
  </si>
  <si>
    <t>Nome del conto/voce di bilancio</t>
  </si>
  <si>
    <t>Data di copertura</t>
  </si>
  <si>
    <t>Livello di significatività operativa assegnata alla posta</t>
  </si>
  <si>
    <t>Descrizione dell’approccio di campionamento</t>
  </si>
  <si>
    <t>Fase 2 - Definizione della popolazione</t>
  </si>
  <si>
    <t>Ammontare complessivo della popolazione oggetto di analisi</t>
  </si>
  <si>
    <t>(indicare valore o numero items)</t>
  </si>
  <si>
    <t>Verifiche svolte per accertare che la popolazione sia appropriata e completa</t>
  </si>
  <si>
    <t>Operazioni eventualmente non testate in quanto individualmente significative</t>
  </si>
  <si>
    <t>Ammontare delle operazioni fuori campione perché individualmente significative</t>
  </si>
  <si>
    <t>Fase 3 - Definizione dell’errore</t>
  </si>
  <si>
    <t>Identificazione di cosa si qualifichi come errore</t>
  </si>
  <si>
    <t>Fase 4 – Scelta del metodo di campionamento</t>
  </si>
  <si>
    <t>4.1 Campionamento non statistico</t>
  </si>
  <si>
    <t>Metodo di selezione del campione</t>
  </si>
  <si>
    <t>Metodo di selezione delle unità da testare</t>
  </si>
  <si>
    <t>Numero unità testate</t>
  </si>
  <si>
    <t>Valore/Numero complessivo unità testate</t>
  </si>
  <si>
    <t>4.2 Campionamento statistico</t>
  </si>
  <si>
    <t>Valore massimo tollerabile di errore</t>
  </si>
  <si>
    <t>Livello di riduzione del rischio cercato (basso, medio, alto)</t>
  </si>
  <si>
    <t>Livello % e conseguente fattore di confidenza</t>
  </si>
  <si>
    <t xml:space="preserve">Numero di operazioni da testare </t>
  </si>
  <si>
    <t>(Saldo non testato*Fattore di confidenza/significatività)</t>
  </si>
  <si>
    <t>Fase 5 – Valutazione dei risultati</t>
  </si>
  <si>
    <r>
      <t xml:space="preserve">Identificazione del </t>
    </r>
    <r>
      <rPr>
        <i/>
        <sz val="11"/>
        <color rgb="FF000000"/>
        <rFont val="Arial Narrow"/>
        <family val="2"/>
      </rPr>
      <t>report</t>
    </r>
    <r>
      <rPr>
        <sz val="11"/>
        <color rgb="FF000000"/>
        <rFont val="Arial Narrow"/>
        <family val="2"/>
      </rPr>
      <t xml:space="preserve"> da testare</t>
    </r>
  </si>
  <si>
    <r>
      <t xml:space="preserve">Unità oggetto del </t>
    </r>
    <r>
      <rPr>
        <i/>
        <sz val="11"/>
        <color rgb="FF000000"/>
        <rFont val="Arial Narrow"/>
        <family val="2"/>
      </rPr>
      <t>test</t>
    </r>
  </si>
  <si>
    <t>Selezionato</t>
  </si>
  <si>
    <t>Ente ABC</t>
  </si>
  <si>
    <t>Revisore</t>
  </si>
  <si>
    <t>Descrizione</t>
  </si>
  <si>
    <t>Importo</t>
  </si>
  <si>
    <t>RICONCILIAZIONE DELLA SELEZIONE</t>
  </si>
  <si>
    <t>Valore casuale iniziale</t>
  </si>
  <si>
    <t>Numero Items selezionati x intervallo di selezione</t>
  </si>
  <si>
    <t>Resto finale</t>
  </si>
  <si>
    <t xml:space="preserve">Somma </t>
  </si>
  <si>
    <t>1.01.01.53.001</t>
  </si>
  <si>
    <t>1.01.01.08.001</t>
  </si>
  <si>
    <t>1.01.01.08.001 000</t>
  </si>
  <si>
    <t>1.01.01.06.001</t>
  </si>
  <si>
    <t>1.01.01.08.002</t>
  </si>
  <si>
    <t>1.01.01.16.001</t>
  </si>
  <si>
    <t>1.01.01.52.001</t>
  </si>
  <si>
    <t>1.01.01.61.001</t>
  </si>
  <si>
    <t>2.01.01.01.001</t>
  </si>
  <si>
    <t>2.01.01.01.002</t>
  </si>
  <si>
    <t>2.01.01.02.001</t>
  </si>
  <si>
    <t>2.01.01.02.002</t>
  </si>
  <si>
    <t>2.01.04.01.001</t>
  </si>
  <si>
    <t>2.01.01.04.001</t>
  </si>
  <si>
    <t>3.01.02.01.032</t>
  </si>
  <si>
    <t>3.01.02.01.033</t>
  </si>
  <si>
    <t>3.02.01.01.001</t>
  </si>
  <si>
    <t>3.01.02.01.020</t>
  </si>
  <si>
    <t>3.01.02.01.014</t>
  </si>
  <si>
    <t>3.01.02.01.999</t>
  </si>
  <si>
    <t>3.01.02.01.018</t>
  </si>
  <si>
    <t>3.01.02.01.013</t>
  </si>
  <si>
    <t>3.05.99.99.999</t>
  </si>
  <si>
    <t>3.05.99.99.003</t>
  </si>
  <si>
    <t>3.01.03.02.002</t>
  </si>
  <si>
    <t>3.01.03.02.003</t>
  </si>
  <si>
    <t>3.01.03.01.003</t>
  </si>
  <si>
    <t>2.01.03.01.999</t>
  </si>
  <si>
    <t>3.05.02.02.003</t>
  </si>
  <si>
    <t>3.01.02.01.002</t>
  </si>
  <si>
    <t>3.01.02.01.008</t>
  </si>
  <si>
    <t>3.01.02.01.016</t>
  </si>
  <si>
    <t>4.04.01.08.999</t>
  </si>
  <si>
    <t>4.04.02.01.999</t>
  </si>
  <si>
    <t>4.04.01.08.007</t>
  </si>
  <si>
    <t>4.05.01.01.001</t>
  </si>
  <si>
    <t>4.02.01.01.001</t>
  </si>
  <si>
    <t>4.02.01.02.001</t>
  </si>
  <si>
    <t>4.03.01.02.001</t>
  </si>
  <si>
    <t>5.04.07.01.001</t>
  </si>
  <si>
    <t>6.03.01.04.003</t>
  </si>
  <si>
    <t>9.01.02.02.001</t>
  </si>
  <si>
    <t>9.01.02.01.001</t>
  </si>
  <si>
    <t>9.02.04.01.001</t>
  </si>
  <si>
    <t>9.02.99.99.999</t>
  </si>
  <si>
    <t>N. cap. residuo - codice bilancio</t>
  </si>
  <si>
    <t>RECUPREO ICI AREE FABBRICABILI</t>
  </si>
  <si>
    <t>ADEGUAMENTO EDIFICI COMUNALI NORME SICUREZZA</t>
  </si>
  <si>
    <t>ARROTONDAMENTO STIP. DIC.' 16.</t>
  </si>
  <si>
    <t>ritenute erariali 2016</t>
  </si>
  <si>
    <t>DEP.CAUZ.-A-T-E-R-LOCALI VIA C. MARCIANI 22/24 UFF.I.C.I.</t>
  </si>
  <si>
    <t>DEPOSITO CAUZIONALE AL CONSORZIO ASI SANGRO ATESSA PER SMALTIMENTO ACQUE REFLUE.</t>
  </si>
  <si>
    <t>IMPEGNO DI SPESA PER DEPOSITO CAUZIONALE RINNOVO NOVENNALE BANCA DATI M.C.T.C. - VEDI IMPEGNO N.995 -</t>
  </si>
  <si>
    <t>RIFERIMENTO MANDATO N. 3675/2016</t>
  </si>
  <si>
    <t>CONSUMO E.E. PERIODO FEB./MAR.'16 - CASA PARCHEGGIO ANGELUCCI LUIGI -</t>
  </si>
  <si>
    <t>F24 SCUOLA CIVICA DI MUSICA DA RECUPERARE</t>
  </si>
  <si>
    <t>SUMMA CORPORATION srl: PAGto CANONE LOCne MERCATO COPERTO -disposto da D'ALESSANDRO Orlando Franco dal MESE DI OTTOBRE (x mensilita' APR 2016 Rev 4751) - CAP 51800 IMP n.764-</t>
  </si>
  <si>
    <t>spese scuola civica da recuperare 2016</t>
  </si>
  <si>
    <t>COFINANZ.REGIONE PREDISPOSIZ.PIA NO EX DISCAR.SERRE-GEOL.M.RANIER</t>
  </si>
  <si>
    <t>COFINANZ.REGIONE PREDISP.PIANO EX DISCAR.SERRE -GEOL. L. ENRICO</t>
  </si>
  <si>
    <t>CONCES. D'USO DI IMMOB. DI PROPRIETA' DELL'ENTE DENOMINATO "EX SCUOLA SANTA MARIA DEI MESI" IN FAVORE DELLA SOC. DILETTANT.CA "PUGILISTICA NATIVIO E LE TRE CONTR."- CONSUMO E.E. NOV.'13 A OTT.'14 E GAS OTT.'13 A GIU.14. (E.E. LUG./AGO.'13 E. 68.57)</t>
  </si>
  <si>
    <t>RECUPERO SOMME F24 GENNAIO ERRONEAMENTE VERSATO VEDI MANDATO 6458/15 ANNULLATO E SOSTITUITO CON MAND. 6491/15.</t>
  </si>
  <si>
    <t>SP.TRASP/CUSTODIA VEICOLI SEQUES DITTA CICCONE C./VEDI IMP.N.2807</t>
  </si>
  <si>
    <t>RECUPERO SPESE CUSTODIA VEICOLI</t>
  </si>
  <si>
    <t>DITTA TOROSANTUCCI E BATTISTA - RECUPERO SPESE DI TRASPORTO E CUSTODIA VEICOLI SEQUESTRATI</t>
  </si>
  <si>
    <t>RECUPERO SPESE CUSTODIA VEICOLI SEQUESTRATI</t>
  </si>
  <si>
    <t>RIMOZIONE E CUSTODIA VEICOLI SEQUESTRATI / DITTA CICCONE CORRADO - VEDI IMP. N. 665</t>
  </si>
  <si>
    <t>SPESE DI RIMOZIONE E CUSTODIA VEICOLI - DITTA TOROSANTUCCI &amp; BATTISTA - VEDI IMP. N.986 -</t>
  </si>
  <si>
    <t>RIMBORSO SPESE ANTUCIPATE SU CUSTODIA VEICOLI ( VEDI IMPEGNO N. 361/2012)</t>
  </si>
  <si>
    <t>RECUPERO SPESE DI RIMOZIONE E CUSTODIA VEICOLI SEQUESTRATI / DITTA CICCONE CORRADO - VEDI IMP.N.530 -</t>
  </si>
  <si>
    <t>SPESE DI RIMOZIONE E CUSTODIA VEICOLI SEQUESTRATI / DITTA "TOROSANTUCCI &amp; BATTISTA " - VEDI IMP.N.583 -</t>
  </si>
  <si>
    <t>Somma popolazione residui</t>
  </si>
  <si>
    <t>Campionamento dei residui attivi</t>
  </si>
  <si>
    <t>N. capitolo Bilancio</t>
  </si>
  <si>
    <t>SALDO IMPOSTA COMUNALE PUBBLICITA' E AGGIO ANNO 2016</t>
  </si>
  <si>
    <t>Elenco residui attivi</t>
  </si>
  <si>
    <t>75% della significatività complessiva pari al 2% del parametro "entrate correnti" (30.123.106 x 2% = 602.462 significativà complessiva)  (602.462 x 75% = 451.487 significatività operativa)</t>
  </si>
  <si>
    <t>BOZZA PER LA PUBBLICA CONSULTAZIONE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</si>
</sst>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\ ;[Red]\(#,##0\)"/>
    <numFmt numFmtId="165" formatCode="_-* #,##0_-;\-* #,##0_-;_-* &quot;-&quot;??_-;_-@_-"/>
    <numFmt numFmtId="166" formatCode="_(* #,##0_);_(* \(#,##0\);_(* &quot;-&quot;_);_(@_)"/>
  </numFmts>
  <fonts count="28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rgb="FFFFFFFF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sz val="10"/>
      <color theme="1"/>
      <name val="Georgia"/>
      <family val="1"/>
    </font>
    <font>
      <b/>
      <i/>
      <sz val="11"/>
      <color rgb="FF000000"/>
      <name val="Arial Narrow"/>
      <family val="2"/>
    </font>
    <font>
      <sz val="11"/>
      <color rgb="FF000000"/>
      <name val="Arial Narrow"/>
      <family val="2"/>
    </font>
    <font>
      <i/>
      <sz val="11"/>
      <color rgb="FF000000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name val="Arial Narrow"/>
      <family val="2"/>
    </font>
    <font>
      <sz val="11"/>
      <color theme="1"/>
      <name val="Arial"/>
      <family val="2"/>
    </font>
    <font>
      <b/>
      <sz val="11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305E9A"/>
      </left>
      <right style="medium">
        <color rgb="FF305E9A"/>
      </right>
      <top style="medium">
        <color rgb="FF305E9A"/>
      </top>
      <bottom style="medium">
        <color rgb="FF305E9A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1" fillId="0" borderId="0"/>
    <xf numFmtId="37" fontId="2" fillId="0" borderId="0"/>
  </cellStyleXfs>
  <cellXfs count="85">
    <xf numFmtId="0" fontId="0" fillId="0" borderId="0" xfId="0"/>
    <xf numFmtId="0" fontId="4" fillId="0" borderId="0" xfId="0" applyFont="1"/>
    <xf numFmtId="0" fontId="5" fillId="4" borderId="0" xfId="0" applyFont="1" applyFill="1" applyBorder="1" applyAlignment="1">
      <alignment vertical="center" wrapText="1"/>
    </xf>
    <xf numFmtId="0" fontId="6" fillId="0" borderId="0" xfId="0" applyFont="1"/>
    <xf numFmtId="0" fontId="5" fillId="4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0" xfId="0" applyFont="1"/>
    <xf numFmtId="0" fontId="6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0" fontId="10" fillId="0" borderId="0" xfId="0" applyFont="1"/>
    <xf numFmtId="0" fontId="6" fillId="0" borderId="1" xfId="0" applyFont="1" applyBorder="1" applyAlignment="1">
      <alignment vertical="center"/>
    </xf>
    <xf numFmtId="0" fontId="6" fillId="3" borderId="0" xfId="0" applyFont="1" applyFill="1"/>
    <xf numFmtId="43" fontId="11" fillId="3" borderId="1" xfId="1" applyNumberFormat="1" applyFont="1" applyFill="1" applyBorder="1" applyAlignment="1" applyProtection="1"/>
    <xf numFmtId="166" fontId="11" fillId="3" borderId="1" xfId="0" applyNumberFormat="1" applyFont="1" applyFill="1" applyBorder="1" applyAlignment="1">
      <alignment horizontal="center" wrapText="1"/>
    </xf>
    <xf numFmtId="37" fontId="11" fillId="3" borderId="1" xfId="0" applyNumberFormat="1" applyFont="1" applyFill="1" applyBorder="1" applyAlignment="1" applyProtection="1">
      <alignment horizontal="center" wrapText="1"/>
    </xf>
    <xf numFmtId="37" fontId="11" fillId="3" borderId="1" xfId="0" applyNumberFormat="1" applyFont="1" applyFill="1" applyBorder="1" applyAlignment="1">
      <alignment horizontal="center" wrapText="1"/>
    </xf>
    <xf numFmtId="37" fontId="11" fillId="3" borderId="1" xfId="0" applyNumberFormat="1" applyFont="1" applyFill="1" applyBorder="1" applyProtection="1"/>
    <xf numFmtId="43" fontId="6" fillId="0" borderId="0" xfId="0" applyNumberFormat="1" applyFont="1"/>
    <xf numFmtId="43" fontId="10" fillId="0" borderId="0" xfId="0" applyNumberFormat="1" applyFont="1"/>
    <xf numFmtId="0" fontId="7" fillId="3" borderId="1" xfId="0" applyFont="1" applyFill="1" applyBorder="1"/>
    <xf numFmtId="4" fontId="6" fillId="0" borderId="0" xfId="0" applyNumberFormat="1" applyFont="1"/>
    <xf numFmtId="0" fontId="13" fillId="0" borderId="0" xfId="0" applyFont="1"/>
    <xf numFmtId="0" fontId="14" fillId="4" borderId="0" xfId="0" applyFont="1" applyFill="1"/>
    <xf numFmtId="0" fontId="6" fillId="4" borderId="0" xfId="0" applyFont="1" applyFill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9" fillId="4" borderId="0" xfId="0" applyFont="1" applyFill="1"/>
    <xf numFmtId="0" fontId="5" fillId="4" borderId="0" xfId="0" applyFont="1" applyFill="1" applyBorder="1" applyAlignment="1">
      <alignment horizontal="right" vertical="center" wrapText="1"/>
    </xf>
    <xf numFmtId="0" fontId="14" fillId="4" borderId="0" xfId="0" applyFont="1" applyFill="1" applyAlignment="1">
      <alignment horizontal="right"/>
    </xf>
    <xf numFmtId="14" fontId="14" fillId="4" borderId="0" xfId="0" applyNumberFormat="1" applyFont="1" applyFill="1" applyAlignment="1">
      <alignment horizontal="right"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/>
    </xf>
    <xf numFmtId="165" fontId="6" fillId="0" borderId="0" xfId="0" applyNumberFormat="1" applyFont="1"/>
    <xf numFmtId="0" fontId="20" fillId="0" borderId="0" xfId="0" applyFont="1"/>
    <xf numFmtId="37" fontId="12" fillId="0" borderId="1" xfId="3" applyFont="1" applyFill="1" applyBorder="1" applyAlignment="1">
      <alignment horizontal="center" vertical="center" wrapText="1"/>
    </xf>
    <xf numFmtId="4" fontId="0" fillId="0" borderId="0" xfId="0" applyNumberFormat="1"/>
    <xf numFmtId="0" fontId="6" fillId="0" borderId="0" xfId="0" applyFont="1" applyBorder="1" applyAlignment="1">
      <alignment vertical="center"/>
    </xf>
    <xf numFmtId="0" fontId="7" fillId="3" borderId="14" xfId="0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/>
    <xf numFmtId="165" fontId="6" fillId="0" borderId="0" xfId="1" applyNumberFormat="1" applyFont="1"/>
    <xf numFmtId="37" fontId="6" fillId="0" borderId="0" xfId="0" applyNumberFormat="1" applyFont="1"/>
    <xf numFmtId="0" fontId="20" fillId="0" borderId="15" xfId="0" applyFont="1" applyBorder="1"/>
    <xf numFmtId="165" fontId="20" fillId="0" borderId="15" xfId="0" applyNumberFormat="1" applyFont="1" applyBorder="1"/>
    <xf numFmtId="0" fontId="20" fillId="0" borderId="16" xfId="0" applyFont="1" applyBorder="1"/>
    <xf numFmtId="165" fontId="20" fillId="0" borderId="16" xfId="0" applyNumberFormat="1" applyFont="1" applyBorder="1"/>
    <xf numFmtId="0" fontId="21" fillId="0" borderId="0" xfId="0" applyFont="1" applyFill="1" applyBorder="1" applyAlignment="1">
      <alignment wrapText="1"/>
    </xf>
    <xf numFmtId="0" fontId="22" fillId="0" borderId="0" xfId="0" applyFont="1" applyAlignment="1">
      <alignment horizontal="right" vertical="center" wrapText="1"/>
    </xf>
    <xf numFmtId="37" fontId="24" fillId="0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3" fontId="21" fillId="0" borderId="0" xfId="1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Alignment="1">
      <alignment wrapText="1"/>
    </xf>
    <xf numFmtId="0" fontId="26" fillId="0" borderId="17" xfId="0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left"/>
    </xf>
    <xf numFmtId="4" fontId="26" fillId="0" borderId="17" xfId="0" applyNumberFormat="1" applyFont="1" applyBorder="1" applyAlignment="1">
      <alignment horizontal="right"/>
    </xf>
    <xf numFmtId="0" fontId="26" fillId="0" borderId="17" xfId="0" applyFont="1" applyBorder="1" applyAlignment="1">
      <alignment horizontal="right"/>
    </xf>
    <xf numFmtId="0" fontId="25" fillId="3" borderId="1" xfId="0" applyFont="1" applyFill="1" applyBorder="1" applyAlignment="1">
      <alignment vertical="center"/>
    </xf>
    <xf numFmtId="37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9" fillId="0" borderId="13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27" fillId="2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0" fillId="5" borderId="0" xfId="0" applyFont="1" applyFill="1" applyAlignment="1">
      <alignment horizontal="center"/>
    </xf>
  </cellXfs>
  <cellStyles count="4">
    <cellStyle name="Migliaia" xfId="1" builtinId="3"/>
    <cellStyle name="Normal 2" xfId="2"/>
    <cellStyle name="Normal_CMA Worksheet" xf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1571624</xdr:colOff>
      <xdr:row>9</xdr:row>
      <xdr:rowOff>202406</xdr:rowOff>
    </xdr:from>
    <xdr:to>
      <xdr:col>7</xdr:col>
      <xdr:colOff>1643062</xdr:colOff>
      <xdr:row>11</xdr:row>
      <xdr:rowOff>23812</xdr:rowOff>
    </xdr:to>
    <xdr:sp macro="[0]!casuale" textlink="">
      <xdr:nvSpPr>
        <xdr:cNvPr id="2" name="Rettangolo 1">
          <a:extLst>
            <a:ext uri="{FF2B5EF4-FFF2-40B4-BE49-F238E27FC236}">
              <a16:creationId xmlns:a16="http://schemas.microsoft.com/office/drawing/2014/main" xmlns="" id="{062DE8AD-1C1B-42F6-B01C-9708E150FE89}"/>
            </a:ext>
          </a:extLst>
        </xdr:cNvPr>
        <xdr:cNvSpPr/>
      </xdr:nvSpPr>
      <xdr:spPr>
        <a:xfrm>
          <a:off x="12834937" y="2869406"/>
          <a:ext cx="1666875" cy="2738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/>
            <a:t>CliCk per numero casuale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:F32"/>
  <sheetViews>
    <sheetView tabSelected="1" workbookViewId="0">
      <selection activeCell="E1" sqref="E1"/>
    </sheetView>
  </sheetViews>
  <sheetFormatPr defaultColWidth="8.6640625" defaultRowHeight="13.8"/>
  <cols>
    <col min="1" max="1" width="8.6640625" style="1"/>
    <col min="2" max="2" width="19.6640625" style="1" bestFit="1" customWidth="1"/>
    <col min="3" max="3" width="17.33203125" style="1" customWidth="1"/>
    <col min="4" max="4" width="8.6640625" style="1"/>
    <col min="5" max="5" width="65.88671875" style="1" customWidth="1"/>
    <col min="6" max="6" width="21.5546875" style="1" customWidth="1"/>
    <col min="7" max="7" width="26.6640625" style="1" customWidth="1"/>
    <col min="8" max="8" width="3.109375" style="1" customWidth="1"/>
    <col min="9" max="16384" width="8.6640625" style="1"/>
  </cols>
  <sheetData>
    <row r="1" spans="2:6">
      <c r="C1" s="24"/>
      <c r="E1" s="80" t="s">
        <v>156</v>
      </c>
    </row>
    <row r="2" spans="2:6" ht="14.4" thickBot="1">
      <c r="C2" s="24"/>
    </row>
    <row r="3" spans="2:6" ht="14.4" thickBot="1">
      <c r="B3" s="1" t="s">
        <v>12</v>
      </c>
      <c r="C3" s="25" t="s">
        <v>70</v>
      </c>
      <c r="E3" s="43" t="s">
        <v>41</v>
      </c>
      <c r="F3" s="43"/>
    </row>
    <row r="4" spans="2:6" ht="14.4" thickBot="1">
      <c r="B4" s="1" t="s">
        <v>13</v>
      </c>
      <c r="C4" s="35" t="s">
        <v>38</v>
      </c>
      <c r="E4" s="37" t="s">
        <v>42</v>
      </c>
      <c r="F4" s="38"/>
    </row>
    <row r="5" spans="2:6" ht="14.4" thickBot="1">
      <c r="B5" s="1" t="s">
        <v>14</v>
      </c>
      <c r="C5" s="35" t="s">
        <v>39</v>
      </c>
      <c r="E5" s="37" t="s">
        <v>43</v>
      </c>
      <c r="F5" s="38"/>
    </row>
    <row r="6" spans="2:6" ht="14.4" thickBot="1">
      <c r="B6" s="1" t="s">
        <v>15</v>
      </c>
      <c r="C6" s="36" t="s">
        <v>40</v>
      </c>
      <c r="E6" s="37" t="s">
        <v>44</v>
      </c>
      <c r="F6" s="38"/>
    </row>
    <row r="7" spans="2:6" ht="14.4" thickBot="1">
      <c r="C7" s="24"/>
      <c r="E7" s="37" t="s">
        <v>45</v>
      </c>
      <c r="F7" s="38"/>
    </row>
    <row r="8" spans="2:6" ht="14.4" thickBot="1">
      <c r="B8" s="1" t="s">
        <v>16</v>
      </c>
      <c r="C8" s="24"/>
      <c r="E8" s="43" t="s">
        <v>46</v>
      </c>
      <c r="F8" s="43"/>
    </row>
    <row r="9" spans="2:6">
      <c r="B9" s="1" t="s">
        <v>17</v>
      </c>
      <c r="C9" s="25" t="s">
        <v>28</v>
      </c>
      <c r="E9" s="39" t="s">
        <v>47</v>
      </c>
      <c r="F9" s="76"/>
    </row>
    <row r="10" spans="2:6" ht="14.4" thickBot="1">
      <c r="B10" s="1" t="s">
        <v>71</v>
      </c>
      <c r="C10" s="25" t="s">
        <v>31</v>
      </c>
      <c r="E10" s="37" t="s">
        <v>48</v>
      </c>
      <c r="F10" s="77"/>
    </row>
    <row r="11" spans="2:6" ht="14.4" thickBot="1">
      <c r="B11" s="1" t="s">
        <v>71</v>
      </c>
      <c r="C11" s="25" t="s">
        <v>32</v>
      </c>
      <c r="E11" s="37" t="s">
        <v>67</v>
      </c>
      <c r="F11" s="40"/>
    </row>
    <row r="12" spans="2:6" ht="14.4" thickBot="1">
      <c r="B12" s="1" t="s">
        <v>18</v>
      </c>
      <c r="C12" s="25" t="s">
        <v>29</v>
      </c>
      <c r="E12" s="37" t="s">
        <v>68</v>
      </c>
      <c r="F12" s="40"/>
    </row>
    <row r="13" spans="2:6" ht="14.4" thickBot="1">
      <c r="B13" s="1" t="s">
        <v>19</v>
      </c>
      <c r="C13" s="25" t="s">
        <v>30</v>
      </c>
      <c r="E13" s="37" t="s">
        <v>49</v>
      </c>
      <c r="F13" s="40"/>
    </row>
    <row r="14" spans="2:6" ht="14.4" thickBot="1">
      <c r="E14" s="37" t="s">
        <v>50</v>
      </c>
      <c r="F14" s="41"/>
    </row>
    <row r="15" spans="2:6" ht="14.4" thickBot="1">
      <c r="E15" s="37" t="s">
        <v>51</v>
      </c>
      <c r="F15" s="40"/>
    </row>
    <row r="16" spans="2:6" ht="14.4" thickBot="1">
      <c r="E16" s="43" t="s">
        <v>52</v>
      </c>
      <c r="F16" s="43"/>
    </row>
    <row r="17" spans="5:6" ht="14.4" thickBot="1">
      <c r="E17" s="37" t="s">
        <v>53</v>
      </c>
      <c r="F17" s="40"/>
    </row>
    <row r="18" spans="5:6" ht="14.4" thickBot="1">
      <c r="E18" s="43" t="s">
        <v>54</v>
      </c>
      <c r="F18" s="43"/>
    </row>
    <row r="19" spans="5:6" ht="14.4" thickBot="1">
      <c r="E19" s="43" t="s">
        <v>55</v>
      </c>
      <c r="F19" s="43"/>
    </row>
    <row r="20" spans="5:6" ht="14.4" thickBot="1">
      <c r="E20" s="37" t="s">
        <v>56</v>
      </c>
      <c r="F20" s="40"/>
    </row>
    <row r="21" spans="5:6" ht="14.4" thickBot="1">
      <c r="E21" s="37" t="s">
        <v>57</v>
      </c>
      <c r="F21" s="40"/>
    </row>
    <row r="22" spans="5:6" ht="14.4" thickBot="1">
      <c r="E22" s="37" t="s">
        <v>58</v>
      </c>
      <c r="F22" s="40"/>
    </row>
    <row r="23" spans="5:6" ht="14.4" thickBot="1">
      <c r="E23" s="37" t="s">
        <v>59</v>
      </c>
      <c r="F23" s="40"/>
    </row>
    <row r="24" spans="5:6" ht="14.4" thickBot="1">
      <c r="E24" s="43" t="s">
        <v>60</v>
      </c>
      <c r="F24" s="43"/>
    </row>
    <row r="25" spans="5:6" ht="14.4" thickBot="1">
      <c r="E25" s="37" t="s">
        <v>61</v>
      </c>
      <c r="F25" s="42"/>
    </row>
    <row r="26" spans="5:6" ht="14.4" thickBot="1">
      <c r="E26" s="37" t="s">
        <v>62</v>
      </c>
      <c r="F26" s="42"/>
    </row>
    <row r="27" spans="5:6" ht="14.4" thickBot="1">
      <c r="E27" s="37" t="s">
        <v>63</v>
      </c>
      <c r="F27" s="42"/>
    </row>
    <row r="28" spans="5:6">
      <c r="E28" s="39" t="s">
        <v>64</v>
      </c>
      <c r="F28" s="78"/>
    </row>
    <row r="29" spans="5:6" ht="14.4" thickBot="1">
      <c r="E29" s="37" t="s">
        <v>65</v>
      </c>
      <c r="F29" s="79"/>
    </row>
    <row r="30" spans="5:6" ht="14.4" thickBot="1">
      <c r="E30" s="37" t="s">
        <v>56</v>
      </c>
      <c r="F30" s="42"/>
    </row>
    <row r="31" spans="5:6" ht="14.4" thickBot="1">
      <c r="E31" s="37" t="s">
        <v>57</v>
      </c>
      <c r="F31" s="42"/>
    </row>
    <row r="32" spans="5:6" ht="14.4" thickBot="1">
      <c r="E32" s="43" t="s">
        <v>66</v>
      </c>
      <c r="F32" s="4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B1:G585"/>
  <sheetViews>
    <sheetView showGridLines="0" zoomScale="80" zoomScaleNormal="80" workbookViewId="0">
      <selection activeCell="C5" sqref="C5"/>
    </sheetView>
  </sheetViews>
  <sheetFormatPr defaultColWidth="8.6640625" defaultRowHeight="15.6"/>
  <cols>
    <col min="1" max="1" width="8.6640625" style="3"/>
    <col min="2" max="2" width="19.44140625" style="3" bestFit="1" customWidth="1"/>
    <col min="3" max="3" width="168.109375" style="3" bestFit="1" customWidth="1"/>
    <col min="4" max="5" width="18.6640625" style="3" customWidth="1"/>
    <col min="6" max="6" width="8.6640625" style="3"/>
    <col min="7" max="7" width="11.6640625" style="3" bestFit="1" customWidth="1"/>
    <col min="8" max="16384" width="8.6640625" style="3"/>
  </cols>
  <sheetData>
    <row r="1" spans="2:5" ht="23.1" customHeight="1">
      <c r="B1" s="33" t="s">
        <v>27</v>
      </c>
      <c r="C1" s="26"/>
      <c r="D1" s="26"/>
      <c r="E1" s="26"/>
    </row>
    <row r="2" spans="2:5" ht="21" customHeight="1">
      <c r="B2" s="33" t="s">
        <v>154</v>
      </c>
      <c r="C2" s="26"/>
      <c r="D2" s="26"/>
      <c r="E2" s="26"/>
    </row>
    <row r="4" spans="2:5">
      <c r="B4" s="27" t="s">
        <v>36</v>
      </c>
      <c r="C4" s="28" t="s">
        <v>35</v>
      </c>
      <c r="D4" s="3" t="s">
        <v>10</v>
      </c>
      <c r="E4" s="5" t="str">
        <f>Inizio!$C$3</f>
        <v>Ente ABC</v>
      </c>
    </row>
    <row r="5" spans="2:5">
      <c r="B5" s="29" t="s">
        <v>33</v>
      </c>
      <c r="C5" s="30" t="s">
        <v>35</v>
      </c>
      <c r="D5" s="3" t="s">
        <v>21</v>
      </c>
      <c r="E5" s="6" t="str">
        <f>Inizio!$C$6</f>
        <v>31/12/20XX</v>
      </c>
    </row>
    <row r="6" spans="2:5">
      <c r="B6" s="31" t="s">
        <v>34</v>
      </c>
      <c r="C6" s="32" t="s">
        <v>35</v>
      </c>
      <c r="D6" s="3" t="s">
        <v>22</v>
      </c>
      <c r="E6" s="6">
        <f ca="1">TODAY()</f>
        <v>43997</v>
      </c>
    </row>
    <row r="8" spans="2:5">
      <c r="B8" s="81" t="s">
        <v>20</v>
      </c>
      <c r="C8" s="81"/>
      <c r="D8" s="81"/>
      <c r="E8" s="81"/>
    </row>
    <row r="9" spans="2:5">
      <c r="B9" s="14"/>
      <c r="C9" s="14"/>
      <c r="E9" s="50"/>
    </row>
    <row r="10" spans="2:5" ht="31.8" thickBot="1">
      <c r="B10" s="68" t="s">
        <v>124</v>
      </c>
      <c r="C10" s="22" t="s">
        <v>72</v>
      </c>
      <c r="D10" s="49" t="s">
        <v>73</v>
      </c>
      <c r="E10" s="51"/>
    </row>
    <row r="11" spans="2:5" ht="15" customHeight="1" thickBot="1">
      <c r="B11" s="67" t="s">
        <v>79</v>
      </c>
      <c r="C11" s="69" t="s">
        <v>153</v>
      </c>
      <c r="D11" s="70">
        <v>3710.9</v>
      </c>
      <c r="E11" s="52"/>
    </row>
    <row r="12" spans="2:5" ht="15" customHeight="1" thickBot="1">
      <c r="B12" s="67" t="s">
        <v>80</v>
      </c>
      <c r="C12" s="69" t="s">
        <v>125</v>
      </c>
      <c r="D12" s="71">
        <v>0</v>
      </c>
      <c r="E12" s="52"/>
    </row>
    <row r="13" spans="2:5" ht="15" customHeight="1" thickBot="1">
      <c r="B13" s="67" t="s">
        <v>81</v>
      </c>
      <c r="C13" s="69"/>
      <c r="D13" s="71">
        <v>0</v>
      </c>
      <c r="E13" s="52"/>
    </row>
    <row r="14" spans="2:5" ht="15" customHeight="1" thickBot="1">
      <c r="B14" s="67" t="s">
        <v>81</v>
      </c>
      <c r="C14" s="69"/>
      <c r="D14" s="70">
        <v>3386.17</v>
      </c>
      <c r="E14" s="52"/>
    </row>
    <row r="15" spans="2:5" ht="15" customHeight="1" thickBot="1">
      <c r="B15" s="67" t="s">
        <v>81</v>
      </c>
      <c r="C15" s="69"/>
      <c r="D15" s="70">
        <v>54916</v>
      </c>
      <c r="E15" s="52"/>
    </row>
    <row r="16" spans="2:5" ht="15" customHeight="1" thickBot="1">
      <c r="B16" s="67" t="s">
        <v>81</v>
      </c>
      <c r="C16" s="69"/>
      <c r="D16" s="70">
        <v>51897</v>
      </c>
      <c r="E16" s="52"/>
    </row>
    <row r="17" spans="2:5" ht="15" customHeight="1" thickBot="1">
      <c r="B17" s="67" t="s">
        <v>81</v>
      </c>
      <c r="C17" s="69"/>
      <c r="D17" s="70">
        <v>31481.9</v>
      </c>
      <c r="E17" s="52"/>
    </row>
    <row r="18" spans="2:5" ht="15" customHeight="1" thickBot="1">
      <c r="B18" s="67" t="s">
        <v>82</v>
      </c>
      <c r="C18" s="69"/>
      <c r="D18" s="70">
        <v>127514.11</v>
      </c>
      <c r="E18" s="52"/>
    </row>
    <row r="19" spans="2:5" ht="15" customHeight="1" thickBot="1">
      <c r="B19" s="67" t="s">
        <v>83</v>
      </c>
      <c r="C19" s="69"/>
      <c r="D19" s="70">
        <v>97295</v>
      </c>
      <c r="E19" s="52"/>
    </row>
    <row r="20" spans="2:5" ht="15" customHeight="1" thickBot="1">
      <c r="B20" s="67" t="s">
        <v>83</v>
      </c>
      <c r="C20" s="69"/>
      <c r="D20" s="70">
        <v>22801</v>
      </c>
      <c r="E20" s="52"/>
    </row>
    <row r="21" spans="2:5" ht="15" customHeight="1" thickBot="1">
      <c r="B21" s="67" t="s">
        <v>83</v>
      </c>
      <c r="C21" s="69"/>
      <c r="D21" s="70">
        <v>25193</v>
      </c>
      <c r="E21" s="52"/>
    </row>
    <row r="22" spans="2:5" ht="15" customHeight="1" thickBot="1">
      <c r="B22" s="67" t="s">
        <v>83</v>
      </c>
      <c r="C22" s="69"/>
      <c r="D22" s="70">
        <v>81045</v>
      </c>
      <c r="E22" s="52"/>
    </row>
    <row r="23" spans="2:5" ht="15" customHeight="1" thickBot="1">
      <c r="B23" s="67" t="s">
        <v>83</v>
      </c>
      <c r="C23" s="69"/>
      <c r="D23" s="70">
        <v>103373</v>
      </c>
      <c r="E23" s="52"/>
    </row>
    <row r="24" spans="2:5" ht="15" customHeight="1" thickBot="1">
      <c r="B24" s="67" t="s">
        <v>83</v>
      </c>
      <c r="C24" s="69"/>
      <c r="D24" s="70">
        <v>82839</v>
      </c>
      <c r="E24" s="52"/>
    </row>
    <row r="25" spans="2:5" ht="15" customHeight="1" thickBot="1">
      <c r="B25" s="67" t="s">
        <v>83</v>
      </c>
      <c r="C25" s="69"/>
      <c r="D25" s="70">
        <v>53421.01</v>
      </c>
      <c r="E25" s="52"/>
    </row>
    <row r="26" spans="2:5" ht="15" customHeight="1" thickBot="1">
      <c r="B26" s="67" t="s">
        <v>83</v>
      </c>
      <c r="C26" s="69"/>
      <c r="D26" s="70">
        <v>50992</v>
      </c>
      <c r="E26" s="52"/>
    </row>
    <row r="27" spans="2:5" ht="15" customHeight="1" thickBot="1">
      <c r="B27" s="67" t="s">
        <v>83</v>
      </c>
      <c r="C27" s="69"/>
      <c r="D27" s="70">
        <v>11853</v>
      </c>
      <c r="E27" s="52"/>
    </row>
    <row r="28" spans="2:5" ht="15" customHeight="1" thickBot="1">
      <c r="B28" s="67" t="s">
        <v>83</v>
      </c>
      <c r="C28" s="69"/>
      <c r="D28" s="70">
        <v>19407</v>
      </c>
      <c r="E28" s="52"/>
    </row>
    <row r="29" spans="2:5" ht="15" customHeight="1" thickBot="1">
      <c r="B29" s="67" t="s">
        <v>83</v>
      </c>
      <c r="C29" s="69"/>
      <c r="D29" s="70">
        <v>93762</v>
      </c>
      <c r="E29" s="52"/>
    </row>
    <row r="30" spans="2:5" ht="15" customHeight="1" thickBot="1">
      <c r="B30" s="67" t="s">
        <v>83</v>
      </c>
      <c r="C30" s="69"/>
      <c r="D30" s="70">
        <v>369018</v>
      </c>
      <c r="E30" s="52"/>
    </row>
    <row r="31" spans="2:5" ht="15" customHeight="1" thickBot="1">
      <c r="B31" s="67" t="s">
        <v>83</v>
      </c>
      <c r="C31" s="69"/>
      <c r="D31" s="70">
        <v>300000</v>
      </c>
      <c r="E31" s="52"/>
    </row>
    <row r="32" spans="2:5" ht="15" customHeight="1" thickBot="1">
      <c r="B32" s="67" t="s">
        <v>83</v>
      </c>
      <c r="C32" s="69"/>
      <c r="D32" s="70">
        <v>138984</v>
      </c>
      <c r="E32" s="52"/>
    </row>
    <row r="33" spans="2:5" ht="15" customHeight="1" thickBot="1">
      <c r="B33" s="67" t="s">
        <v>83</v>
      </c>
      <c r="C33" s="69"/>
      <c r="D33" s="70">
        <v>112120</v>
      </c>
      <c r="E33" s="52"/>
    </row>
    <row r="34" spans="2:5" ht="15" customHeight="1" thickBot="1">
      <c r="B34" s="67" t="s">
        <v>83</v>
      </c>
      <c r="C34" s="69"/>
      <c r="D34" s="70">
        <v>147019</v>
      </c>
      <c r="E34" s="52"/>
    </row>
    <row r="35" spans="2:5" ht="15" customHeight="1" thickBot="1">
      <c r="B35" s="67" t="s">
        <v>83</v>
      </c>
      <c r="C35" s="69"/>
      <c r="D35" s="70">
        <v>170000</v>
      </c>
      <c r="E35" s="52"/>
    </row>
    <row r="36" spans="2:5" ht="15" customHeight="1" thickBot="1">
      <c r="B36" s="67" t="s">
        <v>83</v>
      </c>
      <c r="C36" s="69"/>
      <c r="D36" s="70">
        <v>140000</v>
      </c>
      <c r="E36" s="52"/>
    </row>
    <row r="37" spans="2:5" ht="15" customHeight="1" thickBot="1">
      <c r="B37" s="67" t="s">
        <v>83</v>
      </c>
      <c r="C37" s="69"/>
      <c r="D37" s="70">
        <v>8403</v>
      </c>
      <c r="E37" s="52"/>
    </row>
    <row r="38" spans="2:5" ht="15" customHeight="1" thickBot="1">
      <c r="B38" s="67" t="s">
        <v>83</v>
      </c>
      <c r="C38" s="69"/>
      <c r="D38" s="70">
        <v>5568</v>
      </c>
      <c r="E38" s="52"/>
    </row>
    <row r="39" spans="2:5" ht="15" customHeight="1" thickBot="1">
      <c r="B39" s="67" t="s">
        <v>83</v>
      </c>
      <c r="C39" s="69"/>
      <c r="D39" s="70">
        <v>69440</v>
      </c>
      <c r="E39" s="52"/>
    </row>
    <row r="40" spans="2:5" ht="15" customHeight="1" thickBot="1">
      <c r="B40" s="67" t="s">
        <v>83</v>
      </c>
      <c r="C40" s="69"/>
      <c r="D40" s="70">
        <v>21855</v>
      </c>
      <c r="E40" s="52"/>
    </row>
    <row r="41" spans="2:5" ht="15" customHeight="1" thickBot="1">
      <c r="B41" s="67" t="s">
        <v>84</v>
      </c>
      <c r="C41" s="69"/>
      <c r="D41" s="70">
        <v>321548.75</v>
      </c>
      <c r="E41" s="52"/>
    </row>
    <row r="42" spans="2:5" ht="15" customHeight="1" thickBot="1">
      <c r="B42" s="67" t="s">
        <v>85</v>
      </c>
      <c r="C42" s="69"/>
      <c r="D42" s="70">
        <v>9107.2099999999991</v>
      </c>
      <c r="E42" s="52"/>
    </row>
    <row r="43" spans="2:5" ht="15" customHeight="1" thickBot="1">
      <c r="B43" s="67" t="s">
        <v>86</v>
      </c>
      <c r="C43" s="69"/>
      <c r="D43" s="70">
        <v>1557548.98</v>
      </c>
      <c r="E43" s="52"/>
    </row>
    <row r="44" spans="2:5" ht="15" customHeight="1" thickBot="1">
      <c r="B44" s="67" t="s">
        <v>86</v>
      </c>
      <c r="C44" s="69"/>
      <c r="D44" s="70">
        <v>2200238.2000000002</v>
      </c>
      <c r="E44" s="52"/>
    </row>
    <row r="45" spans="2:5" ht="15" customHeight="1" thickBot="1">
      <c r="B45" s="67" t="s">
        <v>79</v>
      </c>
      <c r="C45" s="69"/>
      <c r="D45" s="70">
        <v>5773</v>
      </c>
      <c r="E45" s="52"/>
    </row>
    <row r="46" spans="2:5" ht="15" customHeight="1" thickBot="1">
      <c r="B46" s="67" t="s">
        <v>87</v>
      </c>
      <c r="C46" s="69"/>
      <c r="D46" s="70">
        <v>372179.98</v>
      </c>
      <c r="E46" s="52"/>
    </row>
    <row r="47" spans="2:5" ht="15" customHeight="1" thickBot="1">
      <c r="B47" s="67" t="s">
        <v>87</v>
      </c>
      <c r="C47" s="69"/>
      <c r="D47" s="70">
        <v>13784.55</v>
      </c>
      <c r="E47" s="52"/>
    </row>
    <row r="48" spans="2:5" ht="15" customHeight="1" thickBot="1">
      <c r="B48" s="67" t="s">
        <v>87</v>
      </c>
      <c r="C48" s="69"/>
      <c r="D48" s="70">
        <v>41266.69</v>
      </c>
      <c r="E48" s="52"/>
    </row>
    <row r="49" spans="2:5" ht="15" customHeight="1" thickBot="1">
      <c r="B49" s="67" t="s">
        <v>87</v>
      </c>
      <c r="C49" s="69"/>
      <c r="D49" s="70">
        <v>185267.17</v>
      </c>
      <c r="E49" s="52"/>
    </row>
    <row r="50" spans="2:5" ht="15" customHeight="1" thickBot="1">
      <c r="B50" s="67" t="s">
        <v>88</v>
      </c>
      <c r="C50" s="69"/>
      <c r="D50" s="70">
        <v>93551.67</v>
      </c>
      <c r="E50" s="52"/>
    </row>
    <row r="51" spans="2:5" ht="15" customHeight="1" thickBot="1">
      <c r="B51" s="67" t="s">
        <v>87</v>
      </c>
      <c r="C51" s="69"/>
      <c r="D51" s="70">
        <v>42438.11</v>
      </c>
      <c r="E51" s="52"/>
    </row>
    <row r="52" spans="2:5" ht="15" customHeight="1" thickBot="1">
      <c r="B52" s="67" t="s">
        <v>87</v>
      </c>
      <c r="C52" s="69"/>
      <c r="D52" s="71">
        <v>426.08</v>
      </c>
      <c r="E52" s="52"/>
    </row>
    <row r="53" spans="2:5" ht="15" customHeight="1" thickBot="1">
      <c r="B53" s="67" t="s">
        <v>89</v>
      </c>
      <c r="C53" s="69"/>
      <c r="D53" s="70">
        <v>35000</v>
      </c>
      <c r="E53" s="52"/>
    </row>
    <row r="54" spans="2:5" ht="15" customHeight="1" thickBot="1">
      <c r="B54" s="67" t="s">
        <v>89</v>
      </c>
      <c r="C54" s="69"/>
      <c r="D54" s="70">
        <v>20370</v>
      </c>
      <c r="E54" s="52"/>
    </row>
    <row r="55" spans="2:5" ht="15" customHeight="1" thickBot="1">
      <c r="B55" s="67" t="s">
        <v>89</v>
      </c>
      <c r="C55" s="69"/>
      <c r="D55" s="70">
        <v>20000</v>
      </c>
      <c r="E55" s="52"/>
    </row>
    <row r="56" spans="2:5" ht="15" customHeight="1" thickBot="1">
      <c r="B56" s="67" t="s">
        <v>89</v>
      </c>
      <c r="C56" s="69"/>
      <c r="D56" s="70">
        <v>124689.92</v>
      </c>
      <c r="E56" s="52"/>
    </row>
    <row r="57" spans="2:5" ht="15" customHeight="1" thickBot="1">
      <c r="B57" s="67" t="s">
        <v>89</v>
      </c>
      <c r="C57" s="69"/>
      <c r="D57" s="70">
        <v>421351</v>
      </c>
      <c r="E57" s="52"/>
    </row>
    <row r="58" spans="2:5" ht="15" customHeight="1" thickBot="1">
      <c r="B58" s="67" t="s">
        <v>89</v>
      </c>
      <c r="C58" s="69"/>
      <c r="D58" s="70">
        <v>15000</v>
      </c>
      <c r="E58" s="52"/>
    </row>
    <row r="59" spans="2:5" ht="15" customHeight="1" thickBot="1">
      <c r="B59" s="67" t="s">
        <v>89</v>
      </c>
      <c r="C59" s="69"/>
      <c r="D59" s="70">
        <v>225888.11</v>
      </c>
      <c r="E59" s="52"/>
    </row>
    <row r="60" spans="2:5" ht="15" customHeight="1" thickBot="1">
      <c r="B60" s="67" t="s">
        <v>89</v>
      </c>
      <c r="C60" s="69"/>
      <c r="D60" s="70">
        <v>1000</v>
      </c>
      <c r="E60" s="52"/>
    </row>
    <row r="61" spans="2:5" ht="15" customHeight="1" thickBot="1">
      <c r="B61" s="67" t="s">
        <v>89</v>
      </c>
      <c r="C61" s="69"/>
      <c r="D61" s="70">
        <v>3806.64</v>
      </c>
      <c r="E61" s="52"/>
    </row>
    <row r="62" spans="2:5" ht="15" customHeight="1" thickBot="1">
      <c r="B62" s="67" t="s">
        <v>89</v>
      </c>
      <c r="C62" s="69"/>
      <c r="D62" s="70">
        <v>89000</v>
      </c>
      <c r="E62" s="52"/>
    </row>
    <row r="63" spans="2:5" ht="15" customHeight="1" thickBot="1">
      <c r="B63" s="67" t="s">
        <v>89</v>
      </c>
      <c r="C63" s="69"/>
      <c r="D63" s="70">
        <v>35400</v>
      </c>
      <c r="E63" s="52"/>
    </row>
    <row r="64" spans="2:5" ht="15" customHeight="1" thickBot="1">
      <c r="B64" s="67" t="s">
        <v>89</v>
      </c>
      <c r="C64" s="69"/>
      <c r="D64" s="70">
        <v>25000</v>
      </c>
      <c r="E64" s="52"/>
    </row>
    <row r="65" spans="2:5" ht="15" customHeight="1" thickBot="1">
      <c r="B65" s="67" t="s">
        <v>89</v>
      </c>
      <c r="C65" s="69"/>
      <c r="D65" s="70">
        <v>57192.43</v>
      </c>
      <c r="E65" s="52"/>
    </row>
    <row r="66" spans="2:5" ht="15" customHeight="1" thickBot="1">
      <c r="B66" s="67" t="s">
        <v>89</v>
      </c>
      <c r="C66" s="69"/>
      <c r="D66" s="70">
        <v>92535</v>
      </c>
      <c r="E66" s="52"/>
    </row>
    <row r="67" spans="2:5" ht="15" customHeight="1" thickBot="1">
      <c r="B67" s="67" t="s">
        <v>89</v>
      </c>
      <c r="C67" s="69"/>
      <c r="D67" s="70">
        <v>10693.79</v>
      </c>
      <c r="E67" s="52"/>
    </row>
    <row r="68" spans="2:5" ht="15" customHeight="1" thickBot="1">
      <c r="B68" s="67" t="s">
        <v>89</v>
      </c>
      <c r="C68" s="69"/>
      <c r="D68" s="70">
        <v>15301.5</v>
      </c>
      <c r="E68" s="52"/>
    </row>
    <row r="69" spans="2:5" ht="15" customHeight="1" thickBot="1">
      <c r="B69" s="67" t="s">
        <v>89</v>
      </c>
      <c r="C69" s="69"/>
      <c r="D69" s="70">
        <v>97000</v>
      </c>
      <c r="E69" s="52"/>
    </row>
    <row r="70" spans="2:5" ht="15" customHeight="1" thickBot="1">
      <c r="B70" s="67" t="s">
        <v>89</v>
      </c>
      <c r="C70" s="69"/>
      <c r="D70" s="70">
        <v>10000</v>
      </c>
      <c r="E70" s="52"/>
    </row>
    <row r="71" spans="2:5" ht="15" customHeight="1" thickBot="1">
      <c r="B71" s="67" t="s">
        <v>89</v>
      </c>
      <c r="C71" s="69"/>
      <c r="D71" s="70">
        <v>11244.1</v>
      </c>
      <c r="E71" s="52"/>
    </row>
    <row r="72" spans="2:5" ht="15" customHeight="1" thickBot="1">
      <c r="B72" s="67" t="s">
        <v>90</v>
      </c>
      <c r="C72" s="69"/>
      <c r="D72" s="70">
        <v>35184.65</v>
      </c>
      <c r="E72" s="52"/>
    </row>
    <row r="73" spans="2:5" ht="15" customHeight="1" thickBot="1">
      <c r="B73" s="67" t="s">
        <v>91</v>
      </c>
      <c r="C73" s="69"/>
      <c r="D73" s="70">
        <v>175582</v>
      </c>
      <c r="E73" s="52"/>
    </row>
    <row r="74" spans="2:5" ht="15" customHeight="1" thickBot="1">
      <c r="B74" s="67" t="s">
        <v>92</v>
      </c>
      <c r="C74" s="69"/>
      <c r="D74" s="70">
        <v>59531.32</v>
      </c>
      <c r="E74" s="52"/>
    </row>
    <row r="75" spans="2:5" ht="15" customHeight="1" thickBot="1">
      <c r="B75" s="67" t="s">
        <v>92</v>
      </c>
      <c r="C75" s="69"/>
      <c r="D75" s="70">
        <v>199442.41</v>
      </c>
      <c r="E75" s="52"/>
    </row>
    <row r="76" spans="2:5" ht="15" customHeight="1" thickBot="1">
      <c r="B76" s="67" t="s">
        <v>93</v>
      </c>
      <c r="C76" s="69"/>
      <c r="D76" s="71">
        <v>159.63999999999999</v>
      </c>
      <c r="E76" s="52"/>
    </row>
    <row r="77" spans="2:5" ht="15" customHeight="1" thickBot="1">
      <c r="B77" s="67" t="s">
        <v>93</v>
      </c>
      <c r="C77" s="69"/>
      <c r="D77" s="70">
        <v>3518.97</v>
      </c>
      <c r="E77" s="52"/>
    </row>
    <row r="78" spans="2:5" ht="15" customHeight="1" thickBot="1">
      <c r="B78" s="67" t="s">
        <v>93</v>
      </c>
      <c r="C78" s="69"/>
      <c r="D78" s="71">
        <v>315.82</v>
      </c>
      <c r="E78" s="52"/>
    </row>
    <row r="79" spans="2:5" ht="15" customHeight="1" thickBot="1">
      <c r="B79" s="67" t="s">
        <v>93</v>
      </c>
      <c r="C79" s="69"/>
      <c r="D79" s="71">
        <v>389.51</v>
      </c>
      <c r="E79" s="52"/>
    </row>
    <row r="80" spans="2:5" ht="15" customHeight="1" thickBot="1">
      <c r="B80" s="67" t="s">
        <v>94</v>
      </c>
      <c r="C80" s="69"/>
      <c r="D80" s="70">
        <v>1723.44</v>
      </c>
      <c r="E80" s="52"/>
    </row>
    <row r="81" spans="2:5" ht="15" customHeight="1" thickBot="1">
      <c r="B81" s="67" t="s">
        <v>95</v>
      </c>
      <c r="C81" s="69"/>
      <c r="D81" s="71">
        <v>104.3</v>
      </c>
      <c r="E81" s="52"/>
    </row>
    <row r="82" spans="2:5" ht="15" customHeight="1" thickBot="1">
      <c r="B82" s="67" t="s">
        <v>95</v>
      </c>
      <c r="C82" s="69"/>
      <c r="D82" s="70">
        <v>1043</v>
      </c>
      <c r="E82" s="52"/>
    </row>
    <row r="83" spans="2:5" ht="15" customHeight="1" thickBot="1">
      <c r="B83" s="67" t="s">
        <v>95</v>
      </c>
      <c r="C83" s="69"/>
      <c r="D83" s="71">
        <v>726.82</v>
      </c>
      <c r="E83" s="52"/>
    </row>
    <row r="84" spans="2:5" ht="15" customHeight="1" thickBot="1">
      <c r="B84" s="67" t="s">
        <v>95</v>
      </c>
      <c r="C84" s="69"/>
      <c r="D84" s="71">
        <v>971</v>
      </c>
      <c r="E84" s="52"/>
    </row>
    <row r="85" spans="2:5" ht="15" customHeight="1" thickBot="1">
      <c r="B85" s="67" t="s">
        <v>95</v>
      </c>
      <c r="C85" s="69"/>
      <c r="D85" s="70">
        <v>2070.5</v>
      </c>
      <c r="E85" s="52"/>
    </row>
    <row r="86" spans="2:5" ht="15" customHeight="1" thickBot="1">
      <c r="B86" s="67" t="s">
        <v>95</v>
      </c>
      <c r="C86" s="69"/>
      <c r="D86" s="71">
        <v>876.9</v>
      </c>
      <c r="E86" s="52"/>
    </row>
    <row r="87" spans="2:5" ht="15" customHeight="1" thickBot="1">
      <c r="B87" s="67" t="s">
        <v>95</v>
      </c>
      <c r="C87" s="69"/>
      <c r="D87" s="70">
        <v>1204</v>
      </c>
      <c r="E87" s="52"/>
    </row>
    <row r="88" spans="2:5" ht="15" customHeight="1" thickBot="1">
      <c r="B88" s="67" t="s">
        <v>95</v>
      </c>
      <c r="C88" s="69"/>
      <c r="D88" s="70">
        <v>3003.2</v>
      </c>
      <c r="E88" s="52"/>
    </row>
    <row r="89" spans="2:5" ht="15" customHeight="1" thickBot="1">
      <c r="B89" s="67" t="s">
        <v>95</v>
      </c>
      <c r="C89" s="69"/>
      <c r="D89" s="71">
        <v>346.4</v>
      </c>
      <c r="E89" s="52"/>
    </row>
    <row r="90" spans="2:5" ht="15" customHeight="1" thickBot="1">
      <c r="B90" s="67" t="s">
        <v>95</v>
      </c>
      <c r="C90" s="69"/>
      <c r="D90" s="71">
        <v>300</v>
      </c>
      <c r="E90" s="52"/>
    </row>
    <row r="91" spans="2:5" ht="15" customHeight="1" thickBot="1">
      <c r="B91" s="67" t="s">
        <v>95</v>
      </c>
      <c r="C91" s="69"/>
      <c r="D91" s="71">
        <v>104.3</v>
      </c>
      <c r="E91" s="52"/>
    </row>
    <row r="92" spans="2:5" ht="15" customHeight="1" thickBot="1">
      <c r="B92" s="67" t="s">
        <v>95</v>
      </c>
      <c r="C92" s="69"/>
      <c r="D92" s="70">
        <v>164478.14000000001</v>
      </c>
      <c r="E92" s="52"/>
    </row>
    <row r="93" spans="2:5" ht="15" customHeight="1" thickBot="1">
      <c r="B93" s="67" t="s">
        <v>95</v>
      </c>
      <c r="C93" s="69"/>
      <c r="D93" s="70">
        <v>244736.62</v>
      </c>
      <c r="E93" s="52"/>
    </row>
    <row r="94" spans="2:5" ht="15" customHeight="1" thickBot="1">
      <c r="B94" s="67" t="s">
        <v>95</v>
      </c>
      <c r="C94" s="69"/>
      <c r="D94" s="70">
        <v>290570.12</v>
      </c>
      <c r="E94" s="52"/>
    </row>
    <row r="95" spans="2:5" ht="15" customHeight="1" thickBot="1">
      <c r="B95" s="67" t="s">
        <v>95</v>
      </c>
      <c r="C95" s="69"/>
      <c r="D95" s="70">
        <v>31118.21</v>
      </c>
      <c r="E95" s="52"/>
    </row>
    <row r="96" spans="2:5" ht="15" customHeight="1" thickBot="1">
      <c r="B96" s="67" t="s">
        <v>96</v>
      </c>
      <c r="C96" s="69"/>
      <c r="D96" s="70">
        <v>18558.3</v>
      </c>
      <c r="E96" s="52"/>
    </row>
    <row r="97" spans="2:7" ht="15" customHeight="1" thickBot="1">
      <c r="B97" s="67" t="s">
        <v>97</v>
      </c>
      <c r="C97" s="69"/>
      <c r="D97" s="71">
        <v>506.17</v>
      </c>
      <c r="E97" s="52"/>
    </row>
    <row r="98" spans="2:7" ht="15" customHeight="1" thickBot="1">
      <c r="B98" s="67" t="s">
        <v>97</v>
      </c>
      <c r="C98" s="69"/>
      <c r="D98" s="71">
        <v>712.77</v>
      </c>
      <c r="E98" s="52"/>
    </row>
    <row r="99" spans="2:7" ht="15" customHeight="1" thickBot="1">
      <c r="B99" s="67" t="s">
        <v>98</v>
      </c>
      <c r="C99" s="69"/>
      <c r="D99" s="70">
        <v>248873.67</v>
      </c>
      <c r="E99" s="52"/>
    </row>
    <row r="100" spans="2:7" ht="15" customHeight="1" thickBot="1">
      <c r="B100" s="67" t="s">
        <v>98</v>
      </c>
      <c r="C100" s="69"/>
      <c r="D100" s="70">
        <v>555800.46</v>
      </c>
      <c r="E100" s="52"/>
    </row>
    <row r="101" spans="2:7" ht="15" customHeight="1" thickBot="1">
      <c r="B101" s="67" t="s">
        <v>98</v>
      </c>
      <c r="C101" s="69"/>
      <c r="D101" s="70">
        <v>215123.87</v>
      </c>
      <c r="E101" s="52"/>
    </row>
    <row r="102" spans="2:7" ht="15" customHeight="1" thickBot="1">
      <c r="B102" s="67" t="s">
        <v>98</v>
      </c>
      <c r="C102" s="69"/>
      <c r="D102" s="71">
        <v>260</v>
      </c>
      <c r="E102" s="52"/>
    </row>
    <row r="103" spans="2:7" ht="15" customHeight="1" thickBot="1">
      <c r="B103" s="67" t="s">
        <v>99</v>
      </c>
      <c r="C103" s="69"/>
      <c r="D103" s="71">
        <v>250</v>
      </c>
      <c r="E103" s="52"/>
    </row>
    <row r="104" spans="2:7" ht="15" customHeight="1" thickBot="1">
      <c r="B104" s="67" t="s">
        <v>99</v>
      </c>
      <c r="C104" s="69"/>
      <c r="D104" s="71">
        <v>250</v>
      </c>
      <c r="E104" s="52"/>
    </row>
    <row r="105" spans="2:7" ht="15" customHeight="1" thickBot="1">
      <c r="B105" s="67" t="s">
        <v>99</v>
      </c>
      <c r="C105" s="69"/>
      <c r="D105" s="71">
        <v>60</v>
      </c>
      <c r="E105" s="52"/>
    </row>
    <row r="106" spans="2:7" ht="15" customHeight="1" thickBot="1">
      <c r="B106" s="67" t="s">
        <v>99</v>
      </c>
      <c r="C106" s="69"/>
      <c r="D106" s="70">
        <v>2020</v>
      </c>
      <c r="E106" s="52"/>
    </row>
    <row r="107" spans="2:7" ht="15" customHeight="1" thickBot="1">
      <c r="B107" s="67" t="s">
        <v>99</v>
      </c>
      <c r="C107" s="69"/>
      <c r="D107" s="71">
        <v>120</v>
      </c>
      <c r="E107" s="52"/>
    </row>
    <row r="108" spans="2:7" ht="15" customHeight="1" thickBot="1">
      <c r="B108" s="67" t="s">
        <v>99</v>
      </c>
      <c r="C108" s="69"/>
      <c r="D108" s="71">
        <v>180</v>
      </c>
      <c r="E108" s="52"/>
      <c r="G108" s="23"/>
    </row>
    <row r="109" spans="2:7" ht="15" customHeight="1" thickBot="1">
      <c r="B109" s="67" t="s">
        <v>99</v>
      </c>
      <c r="C109" s="69"/>
      <c r="D109" s="71">
        <v>150</v>
      </c>
      <c r="E109" s="52"/>
    </row>
    <row r="110" spans="2:7" ht="16.2" thickBot="1">
      <c r="B110" s="67" t="s">
        <v>99</v>
      </c>
      <c r="C110" s="69"/>
      <c r="D110" s="71">
        <v>650</v>
      </c>
      <c r="E110" s="52"/>
    </row>
    <row r="111" spans="2:7" ht="16.2" thickBot="1">
      <c r="B111" s="67" t="s">
        <v>99</v>
      </c>
      <c r="C111" s="69"/>
      <c r="D111" s="71">
        <v>150</v>
      </c>
      <c r="E111" s="53"/>
    </row>
    <row r="112" spans="2:7" ht="16.2" thickBot="1">
      <c r="B112" s="67" t="s">
        <v>99</v>
      </c>
      <c r="C112" s="69"/>
      <c r="D112" s="71">
        <v>350</v>
      </c>
      <c r="E112" s="50"/>
    </row>
    <row r="113" spans="2:5" ht="16.2" thickBot="1">
      <c r="B113" s="67" t="s">
        <v>99</v>
      </c>
      <c r="C113" s="69"/>
      <c r="D113" s="71">
        <v>175</v>
      </c>
      <c r="E113" s="50"/>
    </row>
    <row r="114" spans="2:5" ht="16.2" thickBot="1">
      <c r="B114" s="67" t="s">
        <v>99</v>
      </c>
      <c r="C114" s="69"/>
      <c r="D114" s="71">
        <v>480</v>
      </c>
      <c r="E114" s="50"/>
    </row>
    <row r="115" spans="2:5" ht="16.2" thickBot="1">
      <c r="B115" s="67" t="s">
        <v>99</v>
      </c>
      <c r="C115" s="69"/>
      <c r="D115" s="71">
        <v>15</v>
      </c>
      <c r="E115" s="50"/>
    </row>
    <row r="116" spans="2:5" ht="16.2" thickBot="1">
      <c r="B116" s="67" t="s">
        <v>99</v>
      </c>
      <c r="C116" s="69"/>
      <c r="D116" s="71">
        <v>450</v>
      </c>
      <c r="E116" s="50"/>
    </row>
    <row r="117" spans="2:5" ht="16.2" thickBot="1">
      <c r="B117" s="67" t="s">
        <v>99</v>
      </c>
      <c r="C117" s="69"/>
      <c r="D117" s="71">
        <v>120</v>
      </c>
      <c r="E117" s="50"/>
    </row>
    <row r="118" spans="2:5" ht="16.2" thickBot="1">
      <c r="B118" s="67" t="s">
        <v>99</v>
      </c>
      <c r="C118" s="69"/>
      <c r="D118" s="71">
        <v>120</v>
      </c>
      <c r="E118" s="50"/>
    </row>
    <row r="119" spans="2:5" ht="16.2" thickBot="1">
      <c r="B119" s="67" t="s">
        <v>99</v>
      </c>
      <c r="C119" s="69"/>
      <c r="D119" s="71">
        <v>150</v>
      </c>
      <c r="E119" s="50"/>
    </row>
    <row r="120" spans="2:5" ht="16.2" thickBot="1">
      <c r="B120" s="67" t="s">
        <v>99</v>
      </c>
      <c r="C120" s="69"/>
      <c r="D120" s="71">
        <v>150</v>
      </c>
      <c r="E120" s="50"/>
    </row>
    <row r="121" spans="2:5" ht="16.2" thickBot="1">
      <c r="B121" s="67" t="s">
        <v>99</v>
      </c>
      <c r="C121" s="69"/>
      <c r="D121" s="71">
        <v>150</v>
      </c>
      <c r="E121" s="50"/>
    </row>
    <row r="122" spans="2:5" ht="16.2" thickBot="1">
      <c r="B122" s="67" t="s">
        <v>99</v>
      </c>
      <c r="C122" s="69"/>
      <c r="D122" s="71">
        <v>150</v>
      </c>
      <c r="E122" s="50"/>
    </row>
    <row r="123" spans="2:5" ht="16.2" thickBot="1">
      <c r="B123" s="67" t="s">
        <v>99</v>
      </c>
      <c r="C123" s="69"/>
      <c r="D123" s="70">
        <v>5000</v>
      </c>
      <c r="E123" s="50"/>
    </row>
    <row r="124" spans="2:5" ht="16.2" thickBot="1">
      <c r="B124" s="67" t="s">
        <v>99</v>
      </c>
      <c r="C124" s="69"/>
      <c r="D124" s="71">
        <v>150</v>
      </c>
      <c r="E124" s="53"/>
    </row>
    <row r="125" spans="2:5" ht="16.2" thickBot="1">
      <c r="B125" s="67" t="s">
        <v>99</v>
      </c>
      <c r="C125" s="69"/>
      <c r="D125" s="71">
        <v>325</v>
      </c>
      <c r="E125" s="50"/>
    </row>
    <row r="126" spans="2:5" ht="16.2" thickBot="1">
      <c r="B126" s="67" t="s">
        <v>99</v>
      </c>
      <c r="C126" s="69"/>
      <c r="D126" s="71">
        <v>175</v>
      </c>
      <c r="E126" s="50"/>
    </row>
    <row r="127" spans="2:5" ht="16.2" thickBot="1">
      <c r="B127" s="67" t="s">
        <v>98</v>
      </c>
      <c r="C127" s="69"/>
      <c r="D127" s="71">
        <v>170</v>
      </c>
      <c r="E127" s="50"/>
    </row>
    <row r="128" spans="2:5" ht="16.2" thickBot="1">
      <c r="B128" s="67" t="s">
        <v>100</v>
      </c>
      <c r="C128" s="69"/>
      <c r="D128" s="71">
        <v>80</v>
      </c>
      <c r="E128" s="50"/>
    </row>
    <row r="129" spans="2:5" ht="16.2" thickBot="1">
      <c r="B129" s="67" t="s">
        <v>98</v>
      </c>
      <c r="C129" s="69"/>
      <c r="D129" s="71">
        <v>600</v>
      </c>
      <c r="E129" s="50"/>
    </row>
    <row r="130" spans="2:5" ht="16.2" thickBot="1">
      <c r="B130" s="67" t="s">
        <v>98</v>
      </c>
      <c r="C130" s="69"/>
      <c r="D130" s="71">
        <v>300</v>
      </c>
      <c r="E130" s="50"/>
    </row>
    <row r="131" spans="2:5" ht="16.2" thickBot="1">
      <c r="B131" s="67" t="s">
        <v>98</v>
      </c>
      <c r="C131" s="69"/>
      <c r="D131" s="71">
        <v>120</v>
      </c>
      <c r="E131" s="50"/>
    </row>
    <row r="132" spans="2:5" ht="16.2" thickBot="1">
      <c r="B132" s="67" t="s">
        <v>98</v>
      </c>
      <c r="C132" s="69"/>
      <c r="D132" s="71">
        <v>190</v>
      </c>
      <c r="E132" s="50"/>
    </row>
    <row r="133" spans="2:5" ht="16.2" thickBot="1">
      <c r="B133" s="67" t="s">
        <v>98</v>
      </c>
      <c r="C133" s="69"/>
      <c r="D133" s="71">
        <v>300</v>
      </c>
      <c r="E133" s="50"/>
    </row>
    <row r="134" spans="2:5" ht="16.2" thickBot="1">
      <c r="B134" s="67" t="s">
        <v>98</v>
      </c>
      <c r="C134" s="69"/>
      <c r="D134" s="71">
        <v>100</v>
      </c>
      <c r="E134" s="50"/>
    </row>
    <row r="135" spans="2:5" ht="16.2" thickBot="1">
      <c r="B135" s="67" t="s">
        <v>98</v>
      </c>
      <c r="C135" s="69"/>
      <c r="D135" s="71">
        <v>60</v>
      </c>
      <c r="E135" s="50"/>
    </row>
    <row r="136" spans="2:5" ht="16.2" thickBot="1">
      <c r="B136" s="67" t="s">
        <v>98</v>
      </c>
      <c r="C136" s="69"/>
      <c r="D136" s="71">
        <v>150</v>
      </c>
      <c r="E136" s="50"/>
    </row>
    <row r="137" spans="2:5" ht="16.2" thickBot="1">
      <c r="B137" s="67" t="s">
        <v>98</v>
      </c>
      <c r="C137" s="69"/>
      <c r="D137" s="71">
        <v>150</v>
      </c>
      <c r="E137" s="50"/>
    </row>
    <row r="138" spans="2:5" ht="16.2" thickBot="1">
      <c r="B138" s="67" t="s">
        <v>99</v>
      </c>
      <c r="C138" s="69"/>
      <c r="D138" s="71">
        <v>60</v>
      </c>
      <c r="E138" s="50"/>
    </row>
    <row r="139" spans="2:5" ht="16.2" thickBot="1">
      <c r="B139" s="67" t="s">
        <v>99</v>
      </c>
      <c r="C139" s="69"/>
      <c r="D139" s="71">
        <v>100</v>
      </c>
      <c r="E139" s="50"/>
    </row>
    <row r="140" spans="2:5" ht="16.2" thickBot="1">
      <c r="B140" s="67" t="s">
        <v>99</v>
      </c>
      <c r="C140" s="69"/>
      <c r="D140" s="71">
        <v>200</v>
      </c>
      <c r="E140" s="50"/>
    </row>
    <row r="141" spans="2:5" ht="16.2" thickBot="1">
      <c r="B141" s="67" t="s">
        <v>99</v>
      </c>
      <c r="C141" s="69"/>
      <c r="D141" s="70">
        <v>1150</v>
      </c>
      <c r="E141" s="50"/>
    </row>
    <row r="142" spans="2:5" ht="16.2" thickBot="1">
      <c r="B142" s="67" t="s">
        <v>99</v>
      </c>
      <c r="C142" s="69"/>
      <c r="D142" s="71">
        <v>60</v>
      </c>
      <c r="E142" s="50"/>
    </row>
    <row r="143" spans="2:5" ht="16.2" thickBot="1">
      <c r="B143" s="67" t="s">
        <v>99</v>
      </c>
      <c r="C143" s="69"/>
      <c r="D143" s="71">
        <v>60</v>
      </c>
      <c r="E143" s="50"/>
    </row>
    <row r="144" spans="2:5" ht="16.2" thickBot="1">
      <c r="B144" s="67" t="s">
        <v>99</v>
      </c>
      <c r="C144" s="69"/>
      <c r="D144" s="71">
        <v>350</v>
      </c>
      <c r="E144" s="50"/>
    </row>
    <row r="145" spans="2:5" ht="16.2" thickBot="1">
      <c r="B145" s="67" t="s">
        <v>99</v>
      </c>
      <c r="C145" s="69"/>
      <c r="D145" s="70">
        <v>1200</v>
      </c>
      <c r="E145" s="50"/>
    </row>
    <row r="146" spans="2:5" ht="16.2" thickBot="1">
      <c r="B146" s="67" t="s">
        <v>99</v>
      </c>
      <c r="C146" s="69"/>
      <c r="D146" s="71">
        <v>120</v>
      </c>
      <c r="E146" s="50"/>
    </row>
    <row r="147" spans="2:5" ht="16.2" thickBot="1">
      <c r="B147" s="67" t="s">
        <v>99</v>
      </c>
      <c r="C147" s="69"/>
      <c r="D147" s="71">
        <v>100</v>
      </c>
      <c r="E147" s="50"/>
    </row>
    <row r="148" spans="2:5" ht="16.2" thickBot="1">
      <c r="B148" s="67" t="s">
        <v>99</v>
      </c>
      <c r="C148" s="69"/>
      <c r="D148" s="71">
        <v>120</v>
      </c>
      <c r="E148" s="50"/>
    </row>
    <row r="149" spans="2:5" ht="16.2" thickBot="1">
      <c r="B149" s="67" t="s">
        <v>101</v>
      </c>
      <c r="C149" s="69"/>
      <c r="D149" s="70">
        <v>2070.25</v>
      </c>
      <c r="E149" s="50"/>
    </row>
    <row r="150" spans="2:5" ht="16.2" thickBot="1">
      <c r="B150" s="67" t="s">
        <v>102</v>
      </c>
      <c r="C150" s="69"/>
      <c r="D150" s="70">
        <v>2070.25</v>
      </c>
      <c r="E150" s="50"/>
    </row>
    <row r="151" spans="2:5" ht="16.2" thickBot="1">
      <c r="B151" s="67" t="s">
        <v>103</v>
      </c>
      <c r="C151" s="69"/>
      <c r="D151" s="70">
        <v>3456</v>
      </c>
      <c r="E151" s="50"/>
    </row>
    <row r="152" spans="2:5" ht="16.2" thickBot="1">
      <c r="B152" s="67" t="s">
        <v>103</v>
      </c>
      <c r="C152" s="69"/>
      <c r="D152" s="71">
        <v>750</v>
      </c>
      <c r="E152" s="50"/>
    </row>
    <row r="153" spans="2:5" ht="16.2" thickBot="1">
      <c r="B153" s="67" t="s">
        <v>103</v>
      </c>
      <c r="C153" s="69"/>
      <c r="D153" s="71">
        <v>360</v>
      </c>
      <c r="E153" s="50"/>
    </row>
    <row r="154" spans="2:5" ht="16.2" thickBot="1">
      <c r="B154" s="67" t="s">
        <v>104</v>
      </c>
      <c r="C154" s="69"/>
      <c r="D154" s="71">
        <v>326.74</v>
      </c>
      <c r="E154" s="50"/>
    </row>
    <row r="155" spans="2:5" ht="16.2" thickBot="1">
      <c r="B155" s="67" t="s">
        <v>104</v>
      </c>
      <c r="C155" s="69"/>
      <c r="D155" s="71">
        <v>457.6</v>
      </c>
      <c r="E155" s="50"/>
    </row>
    <row r="156" spans="2:5" ht="16.2" thickBot="1">
      <c r="B156" s="67" t="s">
        <v>104</v>
      </c>
      <c r="C156" s="69"/>
      <c r="D156" s="70">
        <v>43301.83</v>
      </c>
      <c r="E156" s="50"/>
    </row>
    <row r="157" spans="2:5" ht="16.2" thickBot="1">
      <c r="B157" s="67" t="s">
        <v>104</v>
      </c>
      <c r="C157" s="69"/>
      <c r="D157" s="70">
        <v>1152</v>
      </c>
      <c r="E157" s="50"/>
    </row>
    <row r="158" spans="2:5" ht="16.2" thickBot="1">
      <c r="B158" s="67" t="s">
        <v>103</v>
      </c>
      <c r="C158" s="69"/>
      <c r="D158" s="70">
        <v>1978.78</v>
      </c>
      <c r="E158" s="50"/>
    </row>
    <row r="159" spans="2:5" ht="16.2" thickBot="1">
      <c r="B159" s="67" t="s">
        <v>103</v>
      </c>
      <c r="C159" s="69"/>
      <c r="D159" s="71">
        <v>210</v>
      </c>
      <c r="E159" s="50"/>
    </row>
    <row r="160" spans="2:5" ht="16.2" thickBot="1">
      <c r="B160" s="67" t="s">
        <v>103</v>
      </c>
      <c r="C160" s="69"/>
      <c r="D160" s="70">
        <v>3456</v>
      </c>
      <c r="E160" s="50"/>
    </row>
    <row r="161" spans="2:5" ht="16.2" thickBot="1">
      <c r="B161" s="67" t="s">
        <v>103</v>
      </c>
      <c r="C161" s="69"/>
      <c r="D161" s="71">
        <v>360</v>
      </c>
      <c r="E161" s="50"/>
    </row>
    <row r="162" spans="2:5" ht="16.2" thickBot="1">
      <c r="B162" s="67" t="s">
        <v>103</v>
      </c>
      <c r="C162" s="69"/>
      <c r="D162" s="70">
        <v>3456</v>
      </c>
      <c r="E162" s="50"/>
    </row>
    <row r="163" spans="2:5" ht="16.2" thickBot="1">
      <c r="B163" s="67" t="s">
        <v>103</v>
      </c>
      <c r="C163" s="69"/>
      <c r="D163" s="71">
        <v>750</v>
      </c>
      <c r="E163" s="50"/>
    </row>
    <row r="164" spans="2:5" ht="16.2" thickBot="1">
      <c r="B164" s="67" t="s">
        <v>105</v>
      </c>
      <c r="C164" s="69"/>
      <c r="D164" s="70">
        <v>3615</v>
      </c>
      <c r="E164" s="50"/>
    </row>
    <row r="165" spans="2:5" ht="16.2" thickBot="1">
      <c r="B165" s="67" t="s">
        <v>105</v>
      </c>
      <c r="C165" s="69"/>
      <c r="D165" s="71">
        <v>297</v>
      </c>
      <c r="E165" s="50"/>
    </row>
    <row r="166" spans="2:5" ht="16.2" thickBot="1">
      <c r="B166" s="67" t="s">
        <v>105</v>
      </c>
      <c r="C166" s="69"/>
      <c r="D166" s="71">
        <v>624.84</v>
      </c>
      <c r="E166" s="50"/>
    </row>
    <row r="167" spans="2:5" ht="16.2" thickBot="1">
      <c r="B167" s="67" t="s">
        <v>105</v>
      </c>
      <c r="C167" s="69"/>
      <c r="D167" s="71">
        <v>413</v>
      </c>
      <c r="E167" s="50"/>
    </row>
    <row r="168" spans="2:5" ht="16.2" thickBot="1">
      <c r="B168" s="67" t="s">
        <v>105</v>
      </c>
      <c r="C168" s="69"/>
      <c r="D168" s="71">
        <v>421.4</v>
      </c>
      <c r="E168" s="50"/>
    </row>
    <row r="169" spans="2:5" ht="16.2" thickBot="1">
      <c r="B169" s="67" t="s">
        <v>105</v>
      </c>
      <c r="C169" s="69"/>
      <c r="D169" s="70">
        <v>1500</v>
      </c>
      <c r="E169" s="50"/>
    </row>
    <row r="170" spans="2:5" ht="16.2" thickBot="1">
      <c r="B170" s="67" t="s">
        <v>105</v>
      </c>
      <c r="C170" s="69"/>
      <c r="D170" s="71">
        <v>300</v>
      </c>
      <c r="E170" s="50"/>
    </row>
    <row r="171" spans="2:5" ht="16.2" thickBot="1">
      <c r="B171" s="67" t="s">
        <v>105</v>
      </c>
      <c r="C171" s="69"/>
      <c r="D171" s="70">
        <v>1122</v>
      </c>
      <c r="E171" s="50"/>
    </row>
    <row r="172" spans="2:5" ht="16.2" thickBot="1">
      <c r="B172" s="67" t="s">
        <v>105</v>
      </c>
      <c r="C172" s="69"/>
      <c r="D172" s="71">
        <v>840</v>
      </c>
      <c r="E172" s="50"/>
    </row>
    <row r="173" spans="2:5" ht="16.2" thickBot="1">
      <c r="B173" s="67" t="s">
        <v>105</v>
      </c>
      <c r="C173" s="69"/>
      <c r="D173" s="70">
        <v>1600</v>
      </c>
      <c r="E173" s="50"/>
    </row>
    <row r="174" spans="2:5" ht="16.2" thickBot="1">
      <c r="B174" s="67" t="s">
        <v>105</v>
      </c>
      <c r="C174" s="69"/>
      <c r="D174" s="71">
        <v>952.2</v>
      </c>
      <c r="E174" s="50"/>
    </row>
    <row r="175" spans="2:5" ht="16.2" thickBot="1">
      <c r="B175" s="67" t="s">
        <v>105</v>
      </c>
      <c r="C175" s="69"/>
      <c r="D175" s="71">
        <v>698</v>
      </c>
      <c r="E175" s="50"/>
    </row>
    <row r="176" spans="2:5" ht="16.2" thickBot="1">
      <c r="B176" s="67" t="s">
        <v>105</v>
      </c>
      <c r="C176" s="69"/>
      <c r="D176" s="70">
        <v>2711.3</v>
      </c>
      <c r="E176" s="50"/>
    </row>
    <row r="177" spans="2:5" ht="16.2" thickBot="1">
      <c r="B177" s="67" t="s">
        <v>105</v>
      </c>
      <c r="C177" s="69"/>
      <c r="D177" s="71">
        <v>297</v>
      </c>
      <c r="E177" s="50"/>
    </row>
    <row r="178" spans="2:5" ht="16.2" thickBot="1">
      <c r="B178" s="67" t="s">
        <v>105</v>
      </c>
      <c r="C178" s="69"/>
      <c r="D178" s="71">
        <v>318.88</v>
      </c>
      <c r="E178" s="50"/>
    </row>
    <row r="179" spans="2:5" ht="16.2" thickBot="1">
      <c r="B179" s="67" t="s">
        <v>105</v>
      </c>
      <c r="C179" s="69"/>
      <c r="D179" s="71">
        <v>698</v>
      </c>
      <c r="E179" s="50"/>
    </row>
    <row r="180" spans="2:5" ht="16.2" thickBot="1">
      <c r="B180" s="67" t="s">
        <v>105</v>
      </c>
      <c r="C180" s="69"/>
      <c r="D180" s="70">
        <v>3615</v>
      </c>
      <c r="E180" s="50"/>
    </row>
    <row r="181" spans="2:5" ht="16.2" thickBot="1">
      <c r="B181" s="67" t="s">
        <v>105</v>
      </c>
      <c r="C181" s="69"/>
      <c r="D181" s="71">
        <v>297</v>
      </c>
      <c r="E181" s="50"/>
    </row>
    <row r="182" spans="2:5" ht="16.2" thickBot="1">
      <c r="B182" s="67" t="s">
        <v>105</v>
      </c>
      <c r="C182" s="69"/>
      <c r="D182" s="71">
        <v>392.8</v>
      </c>
      <c r="E182" s="50"/>
    </row>
    <row r="183" spans="2:5" ht="16.2" thickBot="1">
      <c r="B183" s="67" t="s">
        <v>106</v>
      </c>
      <c r="C183" s="69"/>
      <c r="D183" s="70">
        <v>67000</v>
      </c>
      <c r="E183" s="50"/>
    </row>
    <row r="184" spans="2:5" ht="16.2" thickBot="1">
      <c r="B184" s="67" t="s">
        <v>101</v>
      </c>
      <c r="C184" s="69"/>
      <c r="D184" s="70">
        <v>3000</v>
      </c>
      <c r="E184" s="50"/>
    </row>
    <row r="185" spans="2:5" ht="16.2" thickBot="1">
      <c r="B185" s="67" t="s">
        <v>101</v>
      </c>
      <c r="C185" s="69"/>
      <c r="D185" s="70">
        <v>7440</v>
      </c>
      <c r="E185" s="50"/>
    </row>
    <row r="186" spans="2:5" ht="16.2" thickBot="1">
      <c r="B186" s="67" t="s">
        <v>101</v>
      </c>
      <c r="C186" s="69"/>
      <c r="D186" s="70">
        <v>2500</v>
      </c>
      <c r="E186" s="50"/>
    </row>
    <row r="187" spans="2:5" ht="16.2" thickBot="1">
      <c r="B187" s="67" t="s">
        <v>101</v>
      </c>
      <c r="C187" s="69"/>
      <c r="D187" s="70">
        <v>3220</v>
      </c>
      <c r="E187" s="50"/>
    </row>
    <row r="188" spans="2:5" ht="16.2" thickBot="1">
      <c r="B188" s="67" t="s">
        <v>101</v>
      </c>
      <c r="C188" s="69"/>
      <c r="D188" s="70">
        <v>3500</v>
      </c>
      <c r="E188" s="50"/>
    </row>
    <row r="189" spans="2:5" ht="16.2" thickBot="1">
      <c r="B189" s="67" t="s">
        <v>101</v>
      </c>
      <c r="C189" s="69"/>
      <c r="D189" s="71">
        <v>610</v>
      </c>
      <c r="E189" s="50"/>
    </row>
    <row r="190" spans="2:5" ht="16.2" thickBot="1">
      <c r="B190" s="67" t="s">
        <v>101</v>
      </c>
      <c r="C190" s="69"/>
      <c r="D190" s="71">
        <v>220</v>
      </c>
      <c r="E190" s="50"/>
    </row>
    <row r="191" spans="2:5" ht="16.2" thickBot="1">
      <c r="B191" s="67" t="s">
        <v>101</v>
      </c>
      <c r="C191" s="69"/>
      <c r="D191" s="70">
        <v>1220</v>
      </c>
      <c r="E191" s="50"/>
    </row>
    <row r="192" spans="2:5" ht="16.2" thickBot="1">
      <c r="B192" s="67" t="s">
        <v>101</v>
      </c>
      <c r="C192" s="69"/>
      <c r="D192" s="70">
        <v>12810</v>
      </c>
      <c r="E192" s="50"/>
    </row>
    <row r="193" spans="2:5" ht="16.2" thickBot="1">
      <c r="B193" s="67" t="s">
        <v>101</v>
      </c>
      <c r="C193" s="69"/>
      <c r="D193" s="70">
        <v>3660</v>
      </c>
      <c r="E193" s="50"/>
    </row>
    <row r="194" spans="2:5" ht="16.2" thickBot="1">
      <c r="B194" s="67" t="s">
        <v>98</v>
      </c>
      <c r="C194" s="69"/>
      <c r="D194" s="70">
        <v>3797.56</v>
      </c>
      <c r="E194" s="50"/>
    </row>
    <row r="195" spans="2:5" ht="16.2" thickBot="1">
      <c r="B195" s="67" t="s">
        <v>98</v>
      </c>
      <c r="C195" s="69"/>
      <c r="D195" s="70">
        <v>3939.83</v>
      </c>
      <c r="E195" s="50"/>
    </row>
    <row r="196" spans="2:5" ht="16.2" thickBot="1">
      <c r="B196" s="67" t="s">
        <v>101</v>
      </c>
      <c r="C196" s="69"/>
      <c r="D196" s="70">
        <v>8116.03</v>
      </c>
      <c r="E196" s="50"/>
    </row>
    <row r="197" spans="2:5" ht="16.2" thickBot="1">
      <c r="B197" s="67" t="s">
        <v>101</v>
      </c>
      <c r="C197" s="69"/>
      <c r="D197" s="70">
        <v>3283.62</v>
      </c>
      <c r="E197" s="50"/>
    </row>
    <row r="198" spans="2:5" ht="16.2" thickBot="1">
      <c r="B198" s="67" t="s">
        <v>101</v>
      </c>
      <c r="C198" s="69"/>
      <c r="D198" s="70">
        <v>2004</v>
      </c>
      <c r="E198" s="50"/>
    </row>
    <row r="199" spans="2:5" ht="16.2" thickBot="1">
      <c r="B199" s="67" t="s">
        <v>101</v>
      </c>
      <c r="C199" s="69"/>
      <c r="D199" s="71">
        <v>334.21</v>
      </c>
      <c r="E199" s="50"/>
    </row>
    <row r="200" spans="2:5" ht="16.2" thickBot="1">
      <c r="B200" s="67" t="s">
        <v>101</v>
      </c>
      <c r="C200" s="69"/>
      <c r="D200" s="71">
        <v>114.18</v>
      </c>
      <c r="E200" s="50"/>
    </row>
    <row r="201" spans="2:5" ht="16.2" thickBot="1">
      <c r="B201" s="67" t="s">
        <v>101</v>
      </c>
      <c r="C201" s="69"/>
      <c r="D201" s="70">
        <v>4815.4799999999996</v>
      </c>
      <c r="E201" s="50"/>
    </row>
    <row r="202" spans="2:5" ht="16.2" thickBot="1">
      <c r="B202" s="67" t="s">
        <v>101</v>
      </c>
      <c r="C202" s="69"/>
      <c r="D202" s="70">
        <v>7297.44</v>
      </c>
      <c r="E202" s="50"/>
    </row>
    <row r="203" spans="2:5" ht="16.2" thickBot="1">
      <c r="B203" s="67" t="s">
        <v>101</v>
      </c>
      <c r="C203" s="69"/>
      <c r="D203" s="71">
        <v>222.1</v>
      </c>
      <c r="E203" s="50"/>
    </row>
    <row r="204" spans="2:5" ht="16.2" thickBot="1">
      <c r="B204" s="67" t="s">
        <v>101</v>
      </c>
      <c r="C204" s="69"/>
      <c r="D204" s="71">
        <v>885.78</v>
      </c>
      <c r="E204" s="50"/>
    </row>
    <row r="205" spans="2:5" ht="16.2" thickBot="1">
      <c r="B205" s="67" t="s">
        <v>101</v>
      </c>
      <c r="C205" s="69"/>
      <c r="D205" s="70">
        <v>10000</v>
      </c>
      <c r="E205" s="50"/>
    </row>
    <row r="206" spans="2:5" ht="16.2" thickBot="1">
      <c r="B206" s="67" t="s">
        <v>101</v>
      </c>
      <c r="C206" s="69"/>
      <c r="D206" s="70">
        <v>13950</v>
      </c>
      <c r="E206" s="50"/>
    </row>
    <row r="207" spans="2:5" ht="16.2" thickBot="1">
      <c r="B207" s="67" t="s">
        <v>101</v>
      </c>
      <c r="C207" s="69"/>
      <c r="D207" s="70">
        <v>1183.4000000000001</v>
      </c>
      <c r="E207" s="50"/>
    </row>
    <row r="208" spans="2:5" ht="16.2" thickBot="1">
      <c r="B208" s="67" t="s">
        <v>101</v>
      </c>
      <c r="C208" s="69"/>
      <c r="D208" s="70">
        <v>8164.89</v>
      </c>
      <c r="E208" s="50"/>
    </row>
    <row r="209" spans="2:5" ht="16.2" thickBot="1">
      <c r="B209" s="67" t="s">
        <v>101</v>
      </c>
      <c r="C209" s="69"/>
      <c r="D209" s="70">
        <v>4409.4399999999996</v>
      </c>
      <c r="E209" s="50"/>
    </row>
    <row r="210" spans="2:5" ht="16.2" thickBot="1">
      <c r="B210" s="67" t="s">
        <v>101</v>
      </c>
      <c r="C210" s="69"/>
      <c r="D210" s="70">
        <v>4573.3900000000003</v>
      </c>
      <c r="E210" s="50"/>
    </row>
    <row r="211" spans="2:5" ht="16.2" thickBot="1">
      <c r="B211" s="67" t="s">
        <v>101</v>
      </c>
      <c r="C211" s="69"/>
      <c r="D211" s="70">
        <v>4209.54</v>
      </c>
      <c r="E211" s="50"/>
    </row>
    <row r="212" spans="2:5" ht="16.2" thickBot="1">
      <c r="B212" s="67" t="s">
        <v>101</v>
      </c>
      <c r="C212" s="69"/>
      <c r="D212" s="71">
        <v>22</v>
      </c>
      <c r="E212" s="50"/>
    </row>
    <row r="213" spans="2:5" ht="16.2" thickBot="1">
      <c r="B213" s="67" t="s">
        <v>101</v>
      </c>
      <c r="C213" s="69"/>
      <c r="D213" s="71">
        <v>33</v>
      </c>
      <c r="E213" s="50"/>
    </row>
    <row r="214" spans="2:5" ht="16.2" thickBot="1">
      <c r="B214" s="67" t="s">
        <v>101</v>
      </c>
      <c r="C214" s="69"/>
      <c r="D214" s="70">
        <v>7916.03</v>
      </c>
      <c r="E214" s="50"/>
    </row>
    <row r="215" spans="2:5" ht="16.2" thickBot="1">
      <c r="B215" s="67" t="s">
        <v>101</v>
      </c>
      <c r="C215" s="69"/>
      <c r="D215" s="70">
        <v>9954</v>
      </c>
      <c r="E215" s="50"/>
    </row>
    <row r="216" spans="2:5" ht="16.2" thickBot="1">
      <c r="B216" s="67" t="s">
        <v>101</v>
      </c>
      <c r="C216" s="69"/>
      <c r="D216" s="70">
        <v>3188.42</v>
      </c>
      <c r="E216" s="50"/>
    </row>
    <row r="217" spans="2:5" ht="16.2" thickBot="1">
      <c r="B217" s="67" t="s">
        <v>101</v>
      </c>
      <c r="C217" s="69"/>
      <c r="D217" s="70">
        <v>3380.67</v>
      </c>
      <c r="E217" s="50"/>
    </row>
    <row r="218" spans="2:5" ht="16.2" thickBot="1">
      <c r="B218" s="67" t="s">
        <v>101</v>
      </c>
      <c r="C218" s="69"/>
      <c r="D218" s="70">
        <v>10457.719999999999</v>
      </c>
      <c r="E218" s="50"/>
    </row>
    <row r="219" spans="2:5" ht="16.2" thickBot="1">
      <c r="B219" s="67" t="s">
        <v>101</v>
      </c>
      <c r="C219" s="69"/>
      <c r="D219" s="71">
        <v>80.02</v>
      </c>
      <c r="E219" s="50"/>
    </row>
    <row r="220" spans="2:5" ht="16.2" thickBot="1">
      <c r="B220" s="67" t="s">
        <v>101</v>
      </c>
      <c r="C220" s="69"/>
      <c r="D220" s="71">
        <v>12.33</v>
      </c>
      <c r="E220" s="50"/>
    </row>
    <row r="221" spans="2:5" ht="16.2" thickBot="1">
      <c r="B221" s="67" t="s">
        <v>101</v>
      </c>
      <c r="C221" s="69"/>
      <c r="D221" s="71">
        <v>476.95</v>
      </c>
      <c r="E221" s="50"/>
    </row>
    <row r="222" spans="2:5" ht="16.2" thickBot="1">
      <c r="B222" s="67" t="s">
        <v>101</v>
      </c>
      <c r="C222" s="69"/>
      <c r="D222" s="71">
        <v>427.94</v>
      </c>
      <c r="E222" s="50"/>
    </row>
    <row r="223" spans="2:5" ht="16.2" thickBot="1">
      <c r="B223" s="67" t="s">
        <v>101</v>
      </c>
      <c r="C223" s="69"/>
      <c r="D223" s="70">
        <v>7000</v>
      </c>
      <c r="E223" s="50"/>
    </row>
    <row r="224" spans="2:5" ht="16.2" thickBot="1">
      <c r="B224" s="67" t="s">
        <v>101</v>
      </c>
      <c r="C224" s="69"/>
      <c r="D224" s="70">
        <v>8331.52</v>
      </c>
      <c r="E224" s="50"/>
    </row>
    <row r="225" spans="2:5" ht="16.2" thickBot="1">
      <c r="B225" s="67" t="s">
        <v>101</v>
      </c>
      <c r="C225" s="69"/>
      <c r="D225" s="70">
        <v>2586.91</v>
      </c>
      <c r="E225" s="50"/>
    </row>
    <row r="226" spans="2:5" ht="16.2" thickBot="1">
      <c r="B226" s="67" t="s">
        <v>101</v>
      </c>
      <c r="C226" s="69"/>
      <c r="D226" s="70">
        <v>8450</v>
      </c>
      <c r="E226" s="50"/>
    </row>
    <row r="227" spans="2:5" ht="16.2" thickBot="1">
      <c r="B227" s="67" t="s">
        <v>107</v>
      </c>
      <c r="C227" s="69"/>
      <c r="D227" s="70">
        <v>20203</v>
      </c>
      <c r="E227" s="50"/>
    </row>
    <row r="228" spans="2:5" ht="16.2" thickBot="1">
      <c r="B228" s="67" t="s">
        <v>108</v>
      </c>
      <c r="C228" s="69"/>
      <c r="D228" s="70">
        <v>12799.38</v>
      </c>
      <c r="E228" s="50"/>
    </row>
    <row r="229" spans="2:5" ht="16.2" thickBot="1">
      <c r="B229" s="67" t="s">
        <v>108</v>
      </c>
      <c r="C229" s="69"/>
      <c r="D229" s="70">
        <v>11787.82</v>
      </c>
      <c r="E229" s="50"/>
    </row>
    <row r="230" spans="2:5" ht="16.2" thickBot="1">
      <c r="B230" s="67" t="s">
        <v>101</v>
      </c>
      <c r="C230" s="69"/>
      <c r="D230" s="71">
        <v>196</v>
      </c>
      <c r="E230" s="50"/>
    </row>
    <row r="231" spans="2:5" ht="16.2" thickBot="1">
      <c r="B231" s="67" t="s">
        <v>109</v>
      </c>
      <c r="C231" s="69"/>
      <c r="D231" s="70">
        <v>5000</v>
      </c>
      <c r="E231" s="50"/>
    </row>
    <row r="232" spans="2:5" ht="16.2" thickBot="1">
      <c r="B232" s="67" t="s">
        <v>110</v>
      </c>
      <c r="C232" s="69"/>
      <c r="D232" s="70">
        <v>1690</v>
      </c>
      <c r="E232" s="50"/>
    </row>
    <row r="233" spans="2:5" ht="16.2" thickBot="1">
      <c r="B233" s="67" t="s">
        <v>101</v>
      </c>
      <c r="C233" s="69"/>
      <c r="D233" s="70">
        <v>30390.63</v>
      </c>
      <c r="E233" s="50"/>
    </row>
    <row r="234" spans="2:5" ht="16.2" thickBot="1">
      <c r="B234" s="67" t="s">
        <v>101</v>
      </c>
      <c r="C234" s="69"/>
      <c r="D234" s="71">
        <v>336.09</v>
      </c>
      <c r="E234" s="50"/>
    </row>
    <row r="235" spans="2:5" ht="16.2" thickBot="1">
      <c r="B235" s="67" t="s">
        <v>101</v>
      </c>
      <c r="C235" s="69"/>
      <c r="D235" s="70">
        <v>1195.02</v>
      </c>
      <c r="E235" s="50"/>
    </row>
    <row r="236" spans="2:5" ht="16.2" thickBot="1">
      <c r="B236" s="67" t="s">
        <v>98</v>
      </c>
      <c r="C236" s="69"/>
      <c r="D236" s="70">
        <v>1500</v>
      </c>
      <c r="E236" s="50"/>
    </row>
    <row r="237" spans="2:5" ht="16.2" thickBot="1">
      <c r="B237" s="67" t="s">
        <v>98</v>
      </c>
      <c r="C237" s="69"/>
      <c r="D237" s="70">
        <v>5210.55</v>
      </c>
      <c r="E237" s="50"/>
    </row>
    <row r="238" spans="2:5" ht="16.2" thickBot="1">
      <c r="B238" s="67" t="s">
        <v>98</v>
      </c>
      <c r="C238" s="69"/>
      <c r="D238" s="70">
        <v>4782.42</v>
      </c>
      <c r="E238" s="50"/>
    </row>
    <row r="239" spans="2:5" ht="16.2" thickBot="1">
      <c r="B239" s="67" t="s">
        <v>104</v>
      </c>
      <c r="C239" s="69"/>
      <c r="D239" s="70">
        <v>1586.36</v>
      </c>
      <c r="E239" s="50"/>
    </row>
    <row r="240" spans="2:5" ht="16.2" thickBot="1">
      <c r="B240" s="67" t="s">
        <v>104</v>
      </c>
      <c r="C240" s="69"/>
      <c r="D240" s="70">
        <v>2113.7800000000002</v>
      </c>
      <c r="E240" s="50"/>
    </row>
    <row r="241" spans="2:5" ht="16.2" thickBot="1">
      <c r="B241" s="67" t="s">
        <v>111</v>
      </c>
      <c r="C241" s="69"/>
      <c r="D241" s="70">
        <v>1100000</v>
      </c>
      <c r="E241" s="50"/>
    </row>
    <row r="242" spans="2:5" ht="16.2" thickBot="1">
      <c r="B242" s="67" t="s">
        <v>111</v>
      </c>
      <c r="C242" s="69"/>
      <c r="D242" s="70">
        <v>4727.4799999999996</v>
      </c>
      <c r="E242" s="50"/>
    </row>
    <row r="243" spans="2:5" ht="16.2" thickBot="1">
      <c r="B243" s="67" t="s">
        <v>111</v>
      </c>
      <c r="C243" s="69"/>
      <c r="D243" s="70">
        <v>366000</v>
      </c>
      <c r="E243" s="50"/>
    </row>
    <row r="244" spans="2:5" ht="16.2" thickBot="1">
      <c r="B244" s="67" t="s">
        <v>112</v>
      </c>
      <c r="C244" s="69"/>
      <c r="D244" s="70">
        <v>56324.67</v>
      </c>
      <c r="E244" s="50"/>
    </row>
    <row r="245" spans="2:5" ht="16.2" thickBot="1">
      <c r="B245" s="67" t="s">
        <v>113</v>
      </c>
      <c r="C245" s="69"/>
      <c r="D245" s="70">
        <v>1628258.96</v>
      </c>
      <c r="E245" s="50"/>
    </row>
    <row r="246" spans="2:5" ht="16.2" thickBot="1">
      <c r="B246" s="67" t="s">
        <v>114</v>
      </c>
      <c r="C246" s="69"/>
      <c r="D246" s="70">
        <v>60000</v>
      </c>
      <c r="E246" s="50"/>
    </row>
    <row r="247" spans="2:5" ht="16.2" thickBot="1">
      <c r="B247" s="67" t="s">
        <v>114</v>
      </c>
      <c r="C247" s="69"/>
      <c r="D247" s="70">
        <v>1444.65</v>
      </c>
      <c r="E247" s="50"/>
    </row>
    <row r="248" spans="2:5" ht="16.2" thickBot="1">
      <c r="B248" s="67" t="s">
        <v>114</v>
      </c>
      <c r="C248" s="69"/>
      <c r="D248" s="70">
        <v>36217.279999999999</v>
      </c>
      <c r="E248" s="50"/>
    </row>
    <row r="249" spans="2:5" ht="16.2" thickBot="1">
      <c r="B249" s="67" t="s">
        <v>114</v>
      </c>
      <c r="C249" s="69"/>
      <c r="D249" s="70">
        <v>1873.4</v>
      </c>
      <c r="E249" s="50"/>
    </row>
    <row r="250" spans="2:5" ht="16.2" thickBot="1">
      <c r="B250" s="67" t="s">
        <v>114</v>
      </c>
      <c r="C250" s="69"/>
      <c r="D250" s="71">
        <v>5.86</v>
      </c>
      <c r="E250" s="50"/>
    </row>
    <row r="251" spans="2:5" ht="16.2" thickBot="1">
      <c r="B251" s="67" t="s">
        <v>114</v>
      </c>
      <c r="C251" s="69"/>
      <c r="D251" s="70">
        <v>4451.7</v>
      </c>
      <c r="E251" s="50"/>
    </row>
    <row r="252" spans="2:5" ht="16.2" thickBot="1">
      <c r="B252" s="67" t="s">
        <v>115</v>
      </c>
      <c r="C252" s="69"/>
      <c r="D252" s="70">
        <v>15905</v>
      </c>
      <c r="E252" s="50"/>
    </row>
    <row r="253" spans="2:5" ht="16.2" thickBot="1">
      <c r="B253" s="67" t="s">
        <v>115</v>
      </c>
      <c r="C253" s="69"/>
      <c r="D253" s="70">
        <v>65000</v>
      </c>
      <c r="E253" s="50"/>
    </row>
    <row r="254" spans="2:5" ht="16.2" thickBot="1">
      <c r="B254" s="67" t="s">
        <v>115</v>
      </c>
      <c r="C254" s="69"/>
      <c r="D254" s="70">
        <v>200000</v>
      </c>
      <c r="E254" s="50"/>
    </row>
    <row r="255" spans="2:5" ht="16.2" thickBot="1">
      <c r="B255" s="67" t="s">
        <v>115</v>
      </c>
      <c r="C255" s="69"/>
      <c r="D255" s="70">
        <v>646753.28000000003</v>
      </c>
      <c r="E255" s="50"/>
    </row>
    <row r="256" spans="2:5" ht="16.2" thickBot="1">
      <c r="B256" s="67" t="s">
        <v>115</v>
      </c>
      <c r="C256" s="69"/>
      <c r="D256" s="70">
        <v>1518920.9</v>
      </c>
      <c r="E256" s="50"/>
    </row>
    <row r="257" spans="2:5" ht="16.2" thickBot="1">
      <c r="B257" s="67" t="s">
        <v>116</v>
      </c>
      <c r="C257" s="69"/>
      <c r="D257" s="70">
        <v>30000</v>
      </c>
      <c r="E257" s="50"/>
    </row>
    <row r="258" spans="2:5" ht="16.2" thickBot="1">
      <c r="B258" s="67" t="s">
        <v>116</v>
      </c>
      <c r="C258" s="69"/>
      <c r="D258" s="70">
        <v>520000</v>
      </c>
      <c r="E258" s="50"/>
    </row>
    <row r="259" spans="2:5" ht="16.2" thickBot="1">
      <c r="B259" s="67" t="s">
        <v>116</v>
      </c>
      <c r="C259" s="69"/>
      <c r="D259" s="70">
        <v>540000</v>
      </c>
      <c r="E259" s="50"/>
    </row>
    <row r="260" spans="2:5" ht="16.2" thickBot="1">
      <c r="B260" s="67" t="s">
        <v>116</v>
      </c>
      <c r="C260" s="69"/>
      <c r="D260" s="70">
        <v>400000</v>
      </c>
      <c r="E260" s="50"/>
    </row>
    <row r="261" spans="2:5" ht="16.2" thickBot="1">
      <c r="B261" s="67" t="s">
        <v>116</v>
      </c>
      <c r="C261" s="69"/>
      <c r="D261" s="70">
        <v>25000</v>
      </c>
      <c r="E261" s="50"/>
    </row>
    <row r="262" spans="2:5" ht="16.2" thickBot="1">
      <c r="B262" s="67" t="s">
        <v>116</v>
      </c>
      <c r="C262" s="69"/>
      <c r="D262" s="70">
        <v>5600.13</v>
      </c>
      <c r="E262" s="50"/>
    </row>
    <row r="263" spans="2:5" ht="16.2" thickBot="1">
      <c r="B263" s="67" t="s">
        <v>117</v>
      </c>
      <c r="C263" s="69"/>
      <c r="D263" s="70">
        <v>649650</v>
      </c>
      <c r="E263" s="50"/>
    </row>
    <row r="264" spans="2:5" ht="16.2" thickBot="1">
      <c r="B264" s="67" t="s">
        <v>116</v>
      </c>
      <c r="C264" s="69"/>
      <c r="D264" s="70">
        <v>71958.14</v>
      </c>
      <c r="E264" s="50"/>
    </row>
    <row r="265" spans="2:5" ht="16.2" thickBot="1">
      <c r="B265" s="67" t="s">
        <v>116</v>
      </c>
      <c r="C265" s="69"/>
      <c r="D265" s="70">
        <v>150000</v>
      </c>
      <c r="E265" s="50"/>
    </row>
    <row r="266" spans="2:5" ht="16.2" thickBot="1">
      <c r="B266" s="67" t="s">
        <v>116</v>
      </c>
      <c r="C266" s="69"/>
      <c r="D266" s="70">
        <v>400288.89</v>
      </c>
      <c r="E266" s="50"/>
    </row>
    <row r="267" spans="2:5" ht="16.2" thickBot="1">
      <c r="B267" s="67" t="s">
        <v>116</v>
      </c>
      <c r="C267" s="69"/>
      <c r="D267" s="70">
        <v>26731.94</v>
      </c>
      <c r="E267" s="50"/>
    </row>
    <row r="268" spans="2:5" ht="16.2" thickBot="1">
      <c r="B268" s="67" t="s">
        <v>116</v>
      </c>
      <c r="C268" s="69"/>
      <c r="D268" s="70">
        <v>68968.800000000003</v>
      </c>
      <c r="E268" s="50"/>
    </row>
    <row r="269" spans="2:5" ht="16.2" thickBot="1">
      <c r="B269" s="67" t="s">
        <v>116</v>
      </c>
      <c r="C269" s="69"/>
      <c r="D269" s="70">
        <v>2660249</v>
      </c>
      <c r="E269" s="50"/>
    </row>
    <row r="270" spans="2:5" ht="16.2" thickBot="1">
      <c r="B270" s="67" t="s">
        <v>116</v>
      </c>
      <c r="C270" s="69"/>
      <c r="D270" s="70">
        <v>70000</v>
      </c>
      <c r="E270" s="50"/>
    </row>
    <row r="271" spans="2:5" ht="16.2" thickBot="1">
      <c r="B271" s="67" t="s">
        <v>118</v>
      </c>
      <c r="C271" s="69"/>
      <c r="D271" s="70">
        <v>196857.21</v>
      </c>
      <c r="E271" s="50"/>
    </row>
    <row r="272" spans="2:5" ht="16.2" thickBot="1">
      <c r="B272" s="67" t="s">
        <v>118</v>
      </c>
      <c r="C272" s="69"/>
      <c r="D272" s="70">
        <v>285000</v>
      </c>
      <c r="E272" s="50"/>
    </row>
    <row r="273" spans="2:5" ht="16.2" thickBot="1">
      <c r="B273" s="67" t="s">
        <v>118</v>
      </c>
      <c r="C273" s="69"/>
      <c r="D273" s="70">
        <v>492697.66</v>
      </c>
      <c r="E273" s="50"/>
    </row>
    <row r="274" spans="2:5" ht="16.2" thickBot="1">
      <c r="B274" s="67" t="s">
        <v>118</v>
      </c>
      <c r="C274" s="69"/>
      <c r="D274" s="70">
        <v>200000</v>
      </c>
      <c r="E274" s="50"/>
    </row>
    <row r="275" spans="2:5" ht="16.2" thickBot="1">
      <c r="B275" s="67" t="s">
        <v>119</v>
      </c>
      <c r="C275" s="69"/>
      <c r="D275" s="70">
        <v>88616.84</v>
      </c>
      <c r="E275" s="50"/>
    </row>
    <row r="276" spans="2:5" ht="16.2" thickBot="1">
      <c r="B276" s="67" t="s">
        <v>119</v>
      </c>
      <c r="C276" s="69"/>
      <c r="D276" s="70">
        <v>1314492.8799999999</v>
      </c>
      <c r="E276" s="50"/>
    </row>
    <row r="277" spans="2:5" ht="16.2" thickBot="1">
      <c r="B277" s="67" t="s">
        <v>119</v>
      </c>
      <c r="C277" s="69"/>
      <c r="D277" s="70">
        <v>576567.11</v>
      </c>
      <c r="E277" s="50"/>
    </row>
    <row r="278" spans="2:5" ht="16.2" thickBot="1">
      <c r="B278" s="67" t="s">
        <v>119</v>
      </c>
      <c r="C278" s="69"/>
      <c r="D278" s="70">
        <v>183000</v>
      </c>
      <c r="E278" s="50"/>
    </row>
    <row r="279" spans="2:5" ht="16.2" thickBot="1">
      <c r="B279" s="67" t="s">
        <v>119</v>
      </c>
      <c r="C279" s="69"/>
      <c r="D279" s="70">
        <v>196857.21</v>
      </c>
      <c r="E279" s="50"/>
    </row>
    <row r="280" spans="2:5" ht="16.2" thickBot="1">
      <c r="B280" s="67" t="s">
        <v>119</v>
      </c>
      <c r="C280" s="69"/>
      <c r="D280" s="70">
        <v>285000</v>
      </c>
      <c r="E280" s="50"/>
    </row>
    <row r="281" spans="2:5" ht="16.2" thickBot="1">
      <c r="B281" s="67" t="s">
        <v>119</v>
      </c>
      <c r="C281" s="69"/>
      <c r="D281" s="70">
        <v>492697.66</v>
      </c>
      <c r="E281" s="50"/>
    </row>
    <row r="282" spans="2:5" ht="16.2" thickBot="1">
      <c r="B282" s="67" t="s">
        <v>119</v>
      </c>
      <c r="C282" s="69"/>
      <c r="D282" s="70">
        <v>100000</v>
      </c>
      <c r="E282" s="50"/>
    </row>
    <row r="283" spans="2:5" ht="16.2" thickBot="1">
      <c r="B283" s="67" t="s">
        <v>119</v>
      </c>
      <c r="C283" s="69"/>
      <c r="D283" s="70">
        <v>40000</v>
      </c>
      <c r="E283" s="50"/>
    </row>
    <row r="284" spans="2:5" ht="16.2" thickBot="1">
      <c r="B284" s="67" t="s">
        <v>119</v>
      </c>
      <c r="C284" s="69"/>
      <c r="D284" s="70">
        <v>150000</v>
      </c>
      <c r="E284" s="50"/>
    </row>
    <row r="285" spans="2:5" ht="16.2" thickBot="1">
      <c r="B285" s="67" t="s">
        <v>119</v>
      </c>
      <c r="C285" s="69"/>
      <c r="D285" s="70">
        <v>95689.42</v>
      </c>
      <c r="E285" s="50"/>
    </row>
    <row r="286" spans="2:5" ht="16.2" thickBot="1">
      <c r="B286" s="67" t="s">
        <v>119</v>
      </c>
      <c r="C286" s="69"/>
      <c r="D286" s="70">
        <v>33911.58</v>
      </c>
      <c r="E286" s="50"/>
    </row>
    <row r="287" spans="2:5" ht="16.2" thickBot="1">
      <c r="B287" s="67" t="s">
        <v>119</v>
      </c>
      <c r="C287" s="69"/>
      <c r="D287" s="70">
        <v>104059.59</v>
      </c>
      <c r="E287" s="50"/>
    </row>
    <row r="288" spans="2:5" ht="16.2" thickBot="1">
      <c r="B288" s="67" t="s">
        <v>119</v>
      </c>
      <c r="C288" s="69"/>
      <c r="D288" s="70">
        <v>14793.91</v>
      </c>
      <c r="E288" s="50"/>
    </row>
    <row r="289" spans="2:5" ht="16.2" thickBot="1">
      <c r="B289" s="67" t="s">
        <v>119</v>
      </c>
      <c r="C289" s="69"/>
      <c r="D289" s="70">
        <v>99569.34</v>
      </c>
      <c r="E289" s="50"/>
    </row>
    <row r="290" spans="2:5" ht="16.2" thickBot="1">
      <c r="B290" s="67" t="s">
        <v>119</v>
      </c>
      <c r="C290" s="69"/>
      <c r="D290" s="71">
        <v>375.82</v>
      </c>
      <c r="E290" s="50"/>
    </row>
    <row r="291" spans="2:5" ht="16.2" thickBot="1">
      <c r="B291" s="67" t="s">
        <v>119</v>
      </c>
      <c r="C291" s="69"/>
      <c r="D291" s="70">
        <v>200000</v>
      </c>
      <c r="E291" s="50"/>
    </row>
    <row r="292" spans="2:5" ht="16.2" thickBot="1">
      <c r="B292" s="67" t="s">
        <v>119</v>
      </c>
      <c r="C292" s="69"/>
      <c r="D292" s="70">
        <v>350000</v>
      </c>
      <c r="E292" s="50"/>
    </row>
    <row r="293" spans="2:5" ht="16.2" thickBot="1">
      <c r="B293" s="67" t="s">
        <v>119</v>
      </c>
      <c r="C293" s="69"/>
      <c r="D293" s="70">
        <v>28043.05</v>
      </c>
      <c r="E293" s="50"/>
    </row>
    <row r="294" spans="2:5" ht="16.2" thickBot="1">
      <c r="B294" s="67" t="s">
        <v>119</v>
      </c>
      <c r="C294" s="69"/>
      <c r="D294" s="70">
        <v>27343.8</v>
      </c>
      <c r="E294" s="50"/>
    </row>
    <row r="295" spans="2:5" ht="16.2" thickBot="1">
      <c r="B295" s="67" t="s">
        <v>119</v>
      </c>
      <c r="C295" s="69"/>
      <c r="D295" s="70">
        <v>92098.1</v>
      </c>
      <c r="E295" s="50"/>
    </row>
    <row r="296" spans="2:5" ht="16.2" thickBot="1">
      <c r="B296" s="67" t="s">
        <v>120</v>
      </c>
      <c r="C296" s="69"/>
      <c r="D296" s="71">
        <v>460.2</v>
      </c>
      <c r="E296" s="50"/>
    </row>
    <row r="297" spans="2:5" ht="16.2" thickBot="1">
      <c r="B297" s="67" t="s">
        <v>121</v>
      </c>
      <c r="C297" s="69"/>
      <c r="D297" s="70">
        <v>2004.87</v>
      </c>
      <c r="E297" s="50"/>
    </row>
    <row r="298" spans="2:5" ht="16.2" thickBot="1">
      <c r="B298" s="67" t="s">
        <v>122</v>
      </c>
      <c r="C298" s="69"/>
      <c r="D298" s="71">
        <v>812.95</v>
      </c>
      <c r="E298" s="50"/>
    </row>
    <row r="299" spans="2:5" ht="16.2" thickBot="1">
      <c r="B299" s="67" t="s">
        <v>122</v>
      </c>
      <c r="C299" s="69"/>
      <c r="D299" s="70">
        <v>1050</v>
      </c>
      <c r="E299" s="50"/>
    </row>
    <row r="300" spans="2:5" ht="16.2" thickBot="1">
      <c r="B300" s="67" t="s">
        <v>122</v>
      </c>
      <c r="C300" s="69"/>
      <c r="D300" s="71">
        <v>178.15</v>
      </c>
      <c r="E300" s="50"/>
    </row>
    <row r="301" spans="2:5" ht="16.2" thickBot="1">
      <c r="B301" s="67" t="s">
        <v>123</v>
      </c>
      <c r="C301" s="69"/>
      <c r="D301" s="71">
        <v>120</v>
      </c>
      <c r="E301" s="50"/>
    </row>
    <row r="302" spans="2:5" ht="16.2" thickBot="1">
      <c r="B302" s="67" t="s">
        <v>123</v>
      </c>
      <c r="C302" s="69"/>
      <c r="D302" s="71">
        <v>131.86000000000001</v>
      </c>
      <c r="E302" s="50"/>
    </row>
    <row r="303" spans="2:5" ht="16.2" thickBot="1">
      <c r="B303" s="67" t="s">
        <v>123</v>
      </c>
      <c r="C303" s="69"/>
      <c r="D303" s="71">
        <v>248.6</v>
      </c>
      <c r="E303" s="50"/>
    </row>
    <row r="304" spans="2:5" ht="16.2" thickBot="1">
      <c r="B304" s="67" t="s">
        <v>123</v>
      </c>
      <c r="C304" s="69"/>
      <c r="D304" s="70">
        <v>32331.67</v>
      </c>
      <c r="E304" s="50"/>
    </row>
    <row r="305" spans="2:5" ht="16.2" thickBot="1">
      <c r="B305" s="67" t="s">
        <v>123</v>
      </c>
      <c r="C305" s="69"/>
      <c r="D305" s="71">
        <v>121.88</v>
      </c>
      <c r="E305" s="50"/>
    </row>
    <row r="306" spans="2:5" ht="16.2" thickBot="1">
      <c r="B306" s="67" t="s">
        <v>123</v>
      </c>
      <c r="C306" s="69"/>
      <c r="D306" s="70">
        <v>12000</v>
      </c>
      <c r="E306" s="50"/>
    </row>
    <row r="307" spans="2:5" ht="16.2" thickBot="1">
      <c r="B307" s="67" t="s">
        <v>123</v>
      </c>
      <c r="C307" s="69"/>
      <c r="D307" s="70">
        <v>12000</v>
      </c>
      <c r="E307" s="50"/>
    </row>
    <row r="308" spans="2:5" ht="16.2" thickBot="1">
      <c r="B308" s="67" t="s">
        <v>123</v>
      </c>
      <c r="C308" s="69"/>
      <c r="D308" s="71">
        <v>306.98</v>
      </c>
      <c r="E308" s="50"/>
    </row>
    <row r="309" spans="2:5" ht="16.2" thickBot="1">
      <c r="B309" s="67" t="s">
        <v>123</v>
      </c>
      <c r="C309" s="69"/>
      <c r="D309" s="70">
        <v>1158.5899999999999</v>
      </c>
      <c r="E309" s="50"/>
    </row>
    <row r="310" spans="2:5" ht="16.2" thickBot="1">
      <c r="B310" s="67" t="s">
        <v>123</v>
      </c>
      <c r="C310" s="69"/>
      <c r="D310" s="70">
        <v>5951.16</v>
      </c>
      <c r="E310" s="50"/>
    </row>
    <row r="311" spans="2:5" ht="16.2" thickBot="1">
      <c r="B311" s="67" t="s">
        <v>123</v>
      </c>
      <c r="C311" s="69"/>
      <c r="D311" s="71">
        <v>611.16999999999996</v>
      </c>
      <c r="E311" s="50"/>
    </row>
    <row r="312" spans="2:5" ht="16.2" thickBot="1">
      <c r="B312" s="67" t="s">
        <v>123</v>
      </c>
      <c r="C312" s="69"/>
      <c r="D312" s="70">
        <v>16551.599999999999</v>
      </c>
      <c r="E312" s="50"/>
    </row>
    <row r="313" spans="2:5" ht="16.2" thickBot="1">
      <c r="B313" s="67" t="s">
        <v>123</v>
      </c>
      <c r="C313" s="69"/>
      <c r="D313" s="70">
        <v>10390.94</v>
      </c>
      <c r="E313" s="50"/>
    </row>
    <row r="314" spans="2:5" ht="16.2" thickBot="1">
      <c r="B314" s="67" t="s">
        <v>123</v>
      </c>
      <c r="C314" s="69"/>
      <c r="D314" s="70">
        <v>4589.8999999999996</v>
      </c>
      <c r="E314" s="50"/>
    </row>
    <row r="315" spans="2:5" ht="16.2" thickBot="1">
      <c r="B315" s="67" t="s">
        <v>123</v>
      </c>
      <c r="C315" s="69"/>
      <c r="D315" s="70">
        <v>17692.189999999999</v>
      </c>
      <c r="E315" s="50"/>
    </row>
    <row r="316" spans="2:5" ht="16.2" thickBot="1">
      <c r="B316" s="67" t="s">
        <v>123</v>
      </c>
      <c r="C316" s="69"/>
      <c r="D316" s="70">
        <v>4057.79</v>
      </c>
      <c r="E316" s="50"/>
    </row>
    <row r="317" spans="2:5" ht="16.2" thickBot="1">
      <c r="B317" s="67" t="s">
        <v>123</v>
      </c>
      <c r="C317" s="69"/>
      <c r="D317" s="70">
        <v>6086.82</v>
      </c>
      <c r="E317" s="50"/>
    </row>
    <row r="318" spans="2:5" ht="16.2" thickBot="1">
      <c r="B318" s="67" t="s">
        <v>123</v>
      </c>
      <c r="C318" s="69"/>
      <c r="D318" s="70">
        <v>6776</v>
      </c>
      <c r="E318" s="50"/>
    </row>
    <row r="319" spans="2:5">
      <c r="B319"/>
      <c r="C319"/>
      <c r="D319" s="47" t="s">
        <v>11</v>
      </c>
      <c r="E319" s="50"/>
    </row>
    <row r="320" spans="2:5">
      <c r="B320"/>
      <c r="C320"/>
      <c r="D320"/>
      <c r="E320" s="50"/>
    </row>
    <row r="321" spans="2:5">
      <c r="B321"/>
      <c r="C321"/>
      <c r="D321"/>
      <c r="E321" s="50"/>
    </row>
    <row r="322" spans="2:5">
      <c r="B322"/>
      <c r="C322"/>
      <c r="D322"/>
      <c r="E322" s="50"/>
    </row>
    <row r="323" spans="2:5">
      <c r="B323"/>
      <c r="C323"/>
      <c r="D323"/>
      <c r="E323" s="50"/>
    </row>
    <row r="324" spans="2:5">
      <c r="B324"/>
      <c r="C324"/>
      <c r="D324"/>
      <c r="E324" s="50"/>
    </row>
    <row r="325" spans="2:5">
      <c r="B325"/>
      <c r="C325"/>
      <c r="D325"/>
      <c r="E325" s="50"/>
    </row>
    <row r="326" spans="2:5">
      <c r="B326"/>
      <c r="C326"/>
      <c r="D326"/>
      <c r="E326" s="50"/>
    </row>
    <row r="327" spans="2:5">
      <c r="B327"/>
      <c r="C327"/>
      <c r="D327" s="47"/>
      <c r="E327" s="50"/>
    </row>
    <row r="328" spans="2:5">
      <c r="B328"/>
      <c r="C328"/>
      <c r="D328" s="47"/>
      <c r="E328" s="50"/>
    </row>
    <row r="329" spans="2:5">
      <c r="B329"/>
      <c r="C329"/>
      <c r="D329" s="47"/>
      <c r="E329" s="50"/>
    </row>
    <row r="330" spans="2:5">
      <c r="B330"/>
      <c r="C330"/>
      <c r="D330" s="47"/>
      <c r="E330" s="50"/>
    </row>
    <row r="331" spans="2:5">
      <c r="B331"/>
      <c r="C331"/>
      <c r="D331"/>
      <c r="E331" s="50"/>
    </row>
    <row r="332" spans="2:5">
      <c r="B332"/>
      <c r="C332"/>
      <c r="D332"/>
      <c r="E332" s="50"/>
    </row>
    <row r="333" spans="2:5">
      <c r="B333"/>
      <c r="C333"/>
      <c r="D333" s="47"/>
      <c r="E333" s="50"/>
    </row>
    <row r="334" spans="2:5">
      <c r="B334"/>
      <c r="C334"/>
      <c r="D334"/>
      <c r="E334" s="50"/>
    </row>
    <row r="335" spans="2:5">
      <c r="B335"/>
      <c r="C335"/>
      <c r="D335" s="47"/>
      <c r="E335" s="50"/>
    </row>
    <row r="336" spans="2:5">
      <c r="B336"/>
      <c r="C336"/>
      <c r="D336" s="47"/>
      <c r="E336" s="50"/>
    </row>
    <row r="337" spans="2:5">
      <c r="B337"/>
      <c r="C337"/>
      <c r="D337" s="47"/>
      <c r="E337" s="50"/>
    </row>
    <row r="338" spans="2:5">
      <c r="B338"/>
      <c r="C338"/>
      <c r="D338" s="47"/>
      <c r="E338" s="50"/>
    </row>
    <row r="339" spans="2:5">
      <c r="B339"/>
      <c r="C339"/>
      <c r="D339"/>
      <c r="E339" s="50"/>
    </row>
    <row r="340" spans="2:5">
      <c r="B340"/>
      <c r="C340"/>
      <c r="D340"/>
      <c r="E340" s="50"/>
    </row>
    <row r="341" spans="2:5">
      <c r="B341"/>
      <c r="C341"/>
      <c r="D341"/>
      <c r="E341" s="50"/>
    </row>
    <row r="342" spans="2:5">
      <c r="B342"/>
      <c r="C342"/>
      <c r="D342"/>
      <c r="E342" s="50"/>
    </row>
    <row r="343" spans="2:5">
      <c r="B343"/>
      <c r="C343"/>
      <c r="D343"/>
      <c r="E343" s="50"/>
    </row>
    <row r="344" spans="2:5">
      <c r="B344"/>
      <c r="C344"/>
      <c r="D344"/>
      <c r="E344" s="50"/>
    </row>
    <row r="345" spans="2:5">
      <c r="B345"/>
      <c r="C345"/>
      <c r="D345"/>
      <c r="E345" s="50"/>
    </row>
    <row r="346" spans="2:5">
      <c r="B346"/>
      <c r="C346"/>
      <c r="D346"/>
      <c r="E346" s="50"/>
    </row>
    <row r="347" spans="2:5">
      <c r="B347"/>
      <c r="C347"/>
      <c r="D347" s="47"/>
      <c r="E347" s="50"/>
    </row>
    <row r="348" spans="2:5">
      <c r="B348"/>
      <c r="C348"/>
      <c r="D348" s="47"/>
      <c r="E348" s="50"/>
    </row>
    <row r="349" spans="2:5">
      <c r="B349"/>
      <c r="C349"/>
      <c r="D349"/>
      <c r="E349" s="50"/>
    </row>
    <row r="350" spans="2:5">
      <c r="B350"/>
      <c r="C350"/>
      <c r="D350" s="47"/>
      <c r="E350" s="50"/>
    </row>
    <row r="351" spans="2:5">
      <c r="B351"/>
      <c r="C351"/>
      <c r="D351" s="47"/>
      <c r="E351" s="50"/>
    </row>
    <row r="352" spans="2:5">
      <c r="B352"/>
      <c r="C352"/>
      <c r="D352"/>
      <c r="E352" s="50"/>
    </row>
    <row r="353" spans="2:5">
      <c r="B353"/>
      <c r="C353"/>
      <c r="D353" s="47"/>
      <c r="E353" s="50"/>
    </row>
    <row r="354" spans="2:5">
      <c r="B354"/>
      <c r="C354"/>
      <c r="D354"/>
      <c r="E354" s="50"/>
    </row>
    <row r="355" spans="2:5">
      <c r="B355"/>
      <c r="C355"/>
      <c r="D355"/>
      <c r="E355" s="50"/>
    </row>
    <row r="356" spans="2:5">
      <c r="B356"/>
      <c r="C356"/>
      <c r="D356"/>
      <c r="E356" s="50"/>
    </row>
    <row r="357" spans="2:5">
      <c r="B357"/>
      <c r="C357"/>
      <c r="D357" s="47"/>
      <c r="E357" s="50"/>
    </row>
    <row r="358" spans="2:5">
      <c r="B358"/>
      <c r="C358"/>
      <c r="D358"/>
      <c r="E358" s="50"/>
    </row>
    <row r="359" spans="2:5">
      <c r="B359"/>
      <c r="C359"/>
      <c r="D359" s="47"/>
      <c r="E359" s="50"/>
    </row>
    <row r="360" spans="2:5">
      <c r="B360"/>
      <c r="C360"/>
      <c r="D360"/>
      <c r="E360" s="50"/>
    </row>
    <row r="361" spans="2:5">
      <c r="B361"/>
      <c r="C361"/>
      <c r="D361"/>
      <c r="E361" s="50"/>
    </row>
    <row r="362" spans="2:5">
      <c r="B362"/>
      <c r="C362"/>
      <c r="D362" s="47"/>
      <c r="E362" s="50"/>
    </row>
    <row r="363" spans="2:5">
      <c r="B363"/>
      <c r="C363"/>
      <c r="D363"/>
      <c r="E363" s="50"/>
    </row>
    <row r="364" spans="2:5">
      <c r="B364"/>
      <c r="C364"/>
      <c r="D364" s="47"/>
      <c r="E364" s="50"/>
    </row>
    <row r="365" spans="2:5">
      <c r="B365"/>
      <c r="C365"/>
      <c r="D365"/>
      <c r="E365" s="50"/>
    </row>
    <row r="366" spans="2:5">
      <c r="B366"/>
      <c r="C366"/>
      <c r="D366" s="47"/>
      <c r="E366" s="50"/>
    </row>
    <row r="367" spans="2:5">
      <c r="B367"/>
      <c r="C367"/>
      <c r="D367"/>
      <c r="E367" s="50"/>
    </row>
    <row r="368" spans="2:5">
      <c r="B368"/>
      <c r="C368"/>
      <c r="D368"/>
      <c r="E368" s="50"/>
    </row>
    <row r="369" spans="2:5">
      <c r="B369"/>
      <c r="C369"/>
      <c r="D369"/>
      <c r="E369" s="50"/>
    </row>
    <row r="370" spans="2:5">
      <c r="B370"/>
      <c r="C370"/>
      <c r="D370"/>
      <c r="E370" s="50"/>
    </row>
    <row r="371" spans="2:5">
      <c r="B371"/>
      <c r="C371"/>
      <c r="D371" s="47"/>
      <c r="E371" s="50"/>
    </row>
    <row r="372" spans="2:5">
      <c r="B372"/>
      <c r="C372"/>
      <c r="D372" s="47"/>
      <c r="E372" s="50"/>
    </row>
    <row r="373" spans="2:5">
      <c r="B373"/>
      <c r="C373"/>
      <c r="D373" s="47"/>
      <c r="E373" s="50"/>
    </row>
    <row r="374" spans="2:5">
      <c r="B374"/>
      <c r="C374"/>
      <c r="D374" s="47"/>
      <c r="E374" s="50"/>
    </row>
    <row r="375" spans="2:5">
      <c r="B375"/>
      <c r="C375"/>
      <c r="D375" s="47"/>
      <c r="E375" s="50"/>
    </row>
    <row r="376" spans="2:5">
      <c r="B376"/>
      <c r="C376"/>
      <c r="D376"/>
      <c r="E376" s="50"/>
    </row>
    <row r="377" spans="2:5">
      <c r="B377"/>
      <c r="C377"/>
      <c r="D377"/>
      <c r="E377" s="50"/>
    </row>
    <row r="378" spans="2:5">
      <c r="B378"/>
      <c r="C378"/>
      <c r="D378"/>
      <c r="E378" s="50"/>
    </row>
    <row r="379" spans="2:5">
      <c r="B379"/>
      <c r="C379"/>
      <c r="D379"/>
      <c r="E379" s="50"/>
    </row>
    <row r="380" spans="2:5">
      <c r="B380"/>
      <c r="C380"/>
      <c r="D380"/>
      <c r="E380" s="50"/>
    </row>
    <row r="381" spans="2:5">
      <c r="B381"/>
      <c r="C381"/>
      <c r="D381"/>
      <c r="E381" s="50"/>
    </row>
    <row r="382" spans="2:5">
      <c r="B382"/>
      <c r="C382"/>
      <c r="D382"/>
      <c r="E382" s="50"/>
    </row>
    <row r="383" spans="2:5">
      <c r="B383"/>
      <c r="C383"/>
      <c r="D383"/>
      <c r="E383" s="50"/>
    </row>
    <row r="384" spans="2:5">
      <c r="B384"/>
      <c r="C384"/>
      <c r="D384"/>
      <c r="E384" s="50"/>
    </row>
    <row r="385" spans="2:5">
      <c r="B385"/>
      <c r="C385"/>
      <c r="D385"/>
      <c r="E385" s="50"/>
    </row>
    <row r="386" spans="2:5">
      <c r="B386"/>
      <c r="C386"/>
      <c r="D386" s="47"/>
      <c r="E386" s="50"/>
    </row>
    <row r="387" spans="2:5">
      <c r="B387"/>
      <c r="C387"/>
      <c r="D387" s="47"/>
      <c r="E387" s="50"/>
    </row>
    <row r="388" spans="2:5">
      <c r="B388"/>
      <c r="C388"/>
      <c r="D388" s="47"/>
      <c r="E388" s="50"/>
    </row>
    <row r="389" spans="2:5">
      <c r="B389"/>
      <c r="C389"/>
      <c r="D389" s="47"/>
      <c r="E389" s="50"/>
    </row>
    <row r="390" spans="2:5">
      <c r="B390"/>
      <c r="C390"/>
      <c r="D390" s="47"/>
      <c r="E390" s="50"/>
    </row>
    <row r="391" spans="2:5">
      <c r="B391"/>
      <c r="C391"/>
      <c r="D391"/>
      <c r="E391" s="50"/>
    </row>
    <row r="392" spans="2:5">
      <c r="B392"/>
      <c r="C392"/>
      <c r="D392"/>
      <c r="E392" s="50"/>
    </row>
    <row r="393" spans="2:5">
      <c r="B393"/>
      <c r="C393"/>
      <c r="D393"/>
      <c r="E393" s="50"/>
    </row>
    <row r="394" spans="2:5">
      <c r="B394"/>
      <c r="C394"/>
      <c r="D394"/>
      <c r="E394" s="50"/>
    </row>
    <row r="395" spans="2:5">
      <c r="B395"/>
      <c r="C395"/>
      <c r="D395" s="47"/>
      <c r="E395" s="50"/>
    </row>
    <row r="396" spans="2:5">
      <c r="B396"/>
      <c r="C396"/>
      <c r="D396" s="47"/>
      <c r="E396" s="50"/>
    </row>
    <row r="397" spans="2:5">
      <c r="B397"/>
      <c r="C397"/>
      <c r="D397" s="47"/>
      <c r="E397" s="50"/>
    </row>
    <row r="398" spans="2:5">
      <c r="B398"/>
      <c r="C398"/>
      <c r="D398" s="47"/>
      <c r="E398" s="50"/>
    </row>
    <row r="399" spans="2:5">
      <c r="B399"/>
      <c r="C399"/>
      <c r="D399"/>
      <c r="E399" s="50"/>
    </row>
    <row r="400" spans="2:5">
      <c r="B400"/>
      <c r="C400"/>
      <c r="D400" s="47"/>
      <c r="E400" s="50"/>
    </row>
    <row r="401" spans="2:5">
      <c r="B401"/>
      <c r="C401"/>
      <c r="D401" s="47"/>
      <c r="E401" s="50"/>
    </row>
    <row r="402" spans="2:5">
      <c r="B402"/>
      <c r="C402"/>
      <c r="D402" s="47"/>
      <c r="E402" s="50"/>
    </row>
    <row r="403" spans="2:5">
      <c r="B403"/>
      <c r="C403"/>
      <c r="D403"/>
      <c r="E403" s="50"/>
    </row>
    <row r="404" spans="2:5">
      <c r="B404"/>
      <c r="C404"/>
      <c r="D404" s="47"/>
      <c r="E404" s="50"/>
    </row>
    <row r="405" spans="2:5">
      <c r="B405"/>
      <c r="C405"/>
      <c r="D405"/>
      <c r="E405" s="50"/>
    </row>
    <row r="406" spans="2:5">
      <c r="B406"/>
      <c r="C406"/>
      <c r="D406"/>
      <c r="E406" s="50"/>
    </row>
    <row r="407" spans="2:5">
      <c r="B407"/>
      <c r="C407"/>
      <c r="D407"/>
      <c r="E407" s="50"/>
    </row>
    <row r="408" spans="2:5">
      <c r="B408"/>
      <c r="C408"/>
      <c r="D408"/>
      <c r="E408" s="50"/>
    </row>
    <row r="409" spans="2:5">
      <c r="B409"/>
      <c r="C409"/>
      <c r="D409"/>
      <c r="E409" s="50"/>
    </row>
    <row r="410" spans="2:5">
      <c r="B410"/>
      <c r="C410"/>
      <c r="D410"/>
      <c r="E410" s="50"/>
    </row>
    <row r="411" spans="2:5">
      <c r="B411"/>
      <c r="C411"/>
      <c r="D411" s="47"/>
      <c r="E411" s="50"/>
    </row>
    <row r="412" spans="2:5">
      <c r="B412"/>
      <c r="C412"/>
      <c r="D412"/>
      <c r="E412" s="50"/>
    </row>
    <row r="413" spans="2:5">
      <c r="B413"/>
      <c r="C413"/>
      <c r="D413"/>
      <c r="E413" s="50"/>
    </row>
    <row r="414" spans="2:5">
      <c r="B414"/>
      <c r="C414"/>
      <c r="D414"/>
      <c r="E414" s="50"/>
    </row>
    <row r="415" spans="2:5">
      <c r="B415"/>
      <c r="C415"/>
      <c r="D415" s="47"/>
      <c r="E415" s="50"/>
    </row>
    <row r="416" spans="2:5">
      <c r="B416"/>
      <c r="C416"/>
      <c r="D416"/>
      <c r="E416" s="50"/>
    </row>
    <row r="417" spans="2:5">
      <c r="B417"/>
      <c r="C417"/>
      <c r="D417"/>
      <c r="E417" s="50"/>
    </row>
    <row r="418" spans="2:5">
      <c r="B418"/>
      <c r="C418"/>
      <c r="D418" s="47"/>
      <c r="E418" s="50"/>
    </row>
    <row r="419" spans="2:5">
      <c r="B419"/>
      <c r="C419"/>
      <c r="D419" s="47"/>
      <c r="E419" s="50"/>
    </row>
    <row r="420" spans="2:5">
      <c r="B420"/>
      <c r="C420"/>
      <c r="D420"/>
      <c r="E420" s="50"/>
    </row>
    <row r="421" spans="2:5">
      <c r="B421"/>
      <c r="C421"/>
      <c r="D421" s="47"/>
      <c r="E421" s="50"/>
    </row>
    <row r="422" spans="2:5">
      <c r="B422"/>
      <c r="C422"/>
      <c r="D422" s="47"/>
      <c r="E422" s="50"/>
    </row>
    <row r="423" spans="2:5">
      <c r="B423"/>
      <c r="C423"/>
      <c r="D423" s="47"/>
      <c r="E423" s="50"/>
    </row>
    <row r="424" spans="2:5">
      <c r="B424"/>
      <c r="C424"/>
      <c r="D424" s="47"/>
      <c r="E424" s="50"/>
    </row>
    <row r="425" spans="2:5">
      <c r="B425"/>
      <c r="C425"/>
      <c r="D425"/>
      <c r="E425" s="50"/>
    </row>
    <row r="426" spans="2:5">
      <c r="B426"/>
      <c r="C426"/>
      <c r="D426" s="47"/>
      <c r="E426" s="50"/>
    </row>
    <row r="427" spans="2:5">
      <c r="B427"/>
      <c r="C427"/>
      <c r="D427" s="47"/>
      <c r="E427" s="50"/>
    </row>
    <row r="428" spans="2:5">
      <c r="B428"/>
      <c r="C428"/>
      <c r="D428" s="47"/>
      <c r="E428" s="50"/>
    </row>
    <row r="429" spans="2:5">
      <c r="B429"/>
      <c r="C429"/>
      <c r="D429" s="47"/>
      <c r="E429" s="50"/>
    </row>
    <row r="430" spans="2:5">
      <c r="B430"/>
      <c r="C430"/>
      <c r="D430" s="47"/>
      <c r="E430" s="50"/>
    </row>
    <row r="431" spans="2:5">
      <c r="B431"/>
      <c r="C431"/>
      <c r="D431" s="47"/>
      <c r="E431" s="50"/>
    </row>
    <row r="432" spans="2:5">
      <c r="B432"/>
      <c r="C432"/>
      <c r="D432" s="47"/>
      <c r="E432" s="50"/>
    </row>
    <row r="433" spans="2:5">
      <c r="B433"/>
      <c r="C433"/>
      <c r="D433" s="47"/>
      <c r="E433" s="50"/>
    </row>
    <row r="434" spans="2:5">
      <c r="B434"/>
      <c r="C434"/>
      <c r="D434" s="47"/>
      <c r="E434" s="50"/>
    </row>
    <row r="435" spans="2:5">
      <c r="B435"/>
      <c r="C435"/>
      <c r="D435" s="47"/>
      <c r="E435" s="50"/>
    </row>
    <row r="436" spans="2:5">
      <c r="B436"/>
      <c r="C436"/>
      <c r="D436" s="47"/>
      <c r="E436" s="50"/>
    </row>
    <row r="437" spans="2:5">
      <c r="B437"/>
      <c r="C437"/>
      <c r="D437" s="47"/>
      <c r="E437" s="50"/>
    </row>
    <row r="438" spans="2:5">
      <c r="B438"/>
      <c r="C438"/>
      <c r="D438" s="47"/>
      <c r="E438" s="50"/>
    </row>
    <row r="439" spans="2:5">
      <c r="B439"/>
      <c r="C439"/>
      <c r="D439" s="47"/>
      <c r="E439" s="50"/>
    </row>
    <row r="440" spans="2:5">
      <c r="B440"/>
      <c r="C440"/>
      <c r="D440"/>
      <c r="E440" s="50"/>
    </row>
    <row r="441" spans="2:5">
      <c r="B441"/>
      <c r="C441"/>
      <c r="D441" s="47"/>
      <c r="E441" s="50"/>
    </row>
    <row r="442" spans="2:5">
      <c r="B442"/>
      <c r="C442"/>
      <c r="D442" s="47"/>
      <c r="E442" s="50"/>
    </row>
    <row r="443" spans="2:5">
      <c r="B443"/>
      <c r="C443"/>
      <c r="D443"/>
      <c r="E443" s="50"/>
    </row>
    <row r="444" spans="2:5">
      <c r="B444"/>
      <c r="C444"/>
      <c r="D444"/>
      <c r="E444" s="50"/>
    </row>
    <row r="445" spans="2:5">
      <c r="B445"/>
      <c r="C445"/>
      <c r="D445" s="47"/>
      <c r="E445" s="50"/>
    </row>
    <row r="446" spans="2:5">
      <c r="B446"/>
      <c r="C446"/>
      <c r="D446"/>
      <c r="E446" s="50"/>
    </row>
    <row r="447" spans="2:5">
      <c r="B447"/>
      <c r="C447"/>
      <c r="D447"/>
      <c r="E447" s="50"/>
    </row>
    <row r="448" spans="2:5">
      <c r="B448"/>
      <c r="C448"/>
      <c r="D448"/>
      <c r="E448" s="50"/>
    </row>
    <row r="449" spans="2:5">
      <c r="B449"/>
      <c r="C449"/>
      <c r="D449"/>
      <c r="E449" s="50"/>
    </row>
    <row r="450" spans="2:5">
      <c r="B450"/>
      <c r="C450"/>
      <c r="D450" s="47"/>
      <c r="E450" s="50"/>
    </row>
    <row r="451" spans="2:5">
      <c r="B451"/>
      <c r="C451"/>
      <c r="D451" s="47"/>
      <c r="E451" s="50"/>
    </row>
    <row r="452" spans="2:5">
      <c r="B452"/>
      <c r="C452"/>
      <c r="D452"/>
      <c r="E452" s="50"/>
    </row>
    <row r="453" spans="2:5">
      <c r="B453"/>
      <c r="C453"/>
      <c r="D453" s="47"/>
      <c r="E453" s="50"/>
    </row>
    <row r="454" spans="2:5">
      <c r="B454"/>
      <c r="C454"/>
      <c r="D454"/>
      <c r="E454" s="50"/>
    </row>
    <row r="455" spans="2:5">
      <c r="B455"/>
      <c r="C455"/>
      <c r="D455" s="47"/>
      <c r="E455" s="50"/>
    </row>
    <row r="456" spans="2:5">
      <c r="B456"/>
      <c r="C456"/>
      <c r="D456" s="47"/>
      <c r="E456" s="50"/>
    </row>
    <row r="457" spans="2:5">
      <c r="B457"/>
      <c r="C457"/>
      <c r="D457"/>
      <c r="E457" s="50"/>
    </row>
    <row r="458" spans="2:5">
      <c r="B458"/>
      <c r="C458"/>
      <c r="D458"/>
      <c r="E458" s="50"/>
    </row>
    <row r="459" spans="2:5">
      <c r="B459"/>
      <c r="C459"/>
      <c r="D459" s="47"/>
      <c r="E459" s="50"/>
    </row>
    <row r="460" spans="2:5">
      <c r="B460"/>
      <c r="C460"/>
      <c r="D460"/>
      <c r="E460" s="50"/>
    </row>
    <row r="461" spans="2:5">
      <c r="B461"/>
      <c r="C461"/>
      <c r="D461" s="47"/>
      <c r="E461" s="50"/>
    </row>
    <row r="462" spans="2:5">
      <c r="B462"/>
      <c r="C462"/>
      <c r="D462" s="47"/>
      <c r="E462" s="50"/>
    </row>
    <row r="463" spans="2:5">
      <c r="B463"/>
      <c r="C463"/>
      <c r="D463" s="47"/>
      <c r="E463" s="50"/>
    </row>
    <row r="464" spans="2:5">
      <c r="B464"/>
      <c r="C464"/>
      <c r="D464" s="47"/>
      <c r="E464" s="50"/>
    </row>
    <row r="465" spans="2:5">
      <c r="B465"/>
      <c r="C465"/>
      <c r="D465" s="47"/>
      <c r="E465" s="50"/>
    </row>
    <row r="466" spans="2:5">
      <c r="B466"/>
      <c r="C466"/>
      <c r="D466" s="47"/>
      <c r="E466" s="50"/>
    </row>
    <row r="467" spans="2:5">
      <c r="B467"/>
      <c r="C467"/>
      <c r="D467"/>
      <c r="E467" s="50"/>
    </row>
    <row r="468" spans="2:5">
      <c r="B468"/>
      <c r="C468"/>
      <c r="D468"/>
      <c r="E468" s="50"/>
    </row>
    <row r="469" spans="2:5">
      <c r="B469"/>
      <c r="C469"/>
      <c r="D469"/>
      <c r="E469" s="50"/>
    </row>
    <row r="470" spans="2:5">
      <c r="B470"/>
      <c r="C470"/>
      <c r="D470"/>
      <c r="E470" s="50"/>
    </row>
    <row r="471" spans="2:5">
      <c r="B471"/>
      <c r="C471"/>
      <c r="D471" s="47"/>
      <c r="E471" s="50"/>
    </row>
    <row r="472" spans="2:5">
      <c r="B472"/>
      <c r="C472"/>
      <c r="D472"/>
      <c r="E472" s="50"/>
    </row>
    <row r="473" spans="2:5">
      <c r="B473"/>
      <c r="C473"/>
      <c r="D473" s="47"/>
      <c r="E473" s="50"/>
    </row>
    <row r="474" spans="2:5">
      <c r="B474"/>
      <c r="C474"/>
      <c r="D474" s="47"/>
      <c r="E474" s="50"/>
    </row>
    <row r="475" spans="2:5">
      <c r="B475"/>
      <c r="C475"/>
      <c r="D475" s="47"/>
      <c r="E475" s="50"/>
    </row>
    <row r="476" spans="2:5">
      <c r="B476"/>
      <c r="C476"/>
      <c r="D476"/>
      <c r="E476" s="50"/>
    </row>
    <row r="477" spans="2:5">
      <c r="B477"/>
      <c r="C477"/>
      <c r="D477" s="47"/>
      <c r="E477" s="50"/>
    </row>
    <row r="478" spans="2:5">
      <c r="B478"/>
      <c r="C478"/>
      <c r="D478" s="47"/>
      <c r="E478" s="50"/>
    </row>
    <row r="479" spans="2:5">
      <c r="B479"/>
      <c r="C479"/>
      <c r="D479"/>
      <c r="E479" s="50"/>
    </row>
    <row r="480" spans="2:5">
      <c r="B480"/>
      <c r="C480"/>
      <c r="D480" s="47"/>
      <c r="E480" s="50"/>
    </row>
    <row r="481" spans="2:5">
      <c r="B481"/>
      <c r="C481"/>
      <c r="D481"/>
      <c r="E481" s="50"/>
    </row>
    <row r="482" spans="2:5">
      <c r="B482"/>
      <c r="C482"/>
      <c r="D482" s="47"/>
      <c r="E482" s="50"/>
    </row>
    <row r="483" spans="2:5">
      <c r="B483"/>
      <c r="C483"/>
      <c r="D483" s="47"/>
      <c r="E483" s="50"/>
    </row>
    <row r="484" spans="2:5">
      <c r="B484"/>
      <c r="C484"/>
      <c r="D484"/>
      <c r="E484" s="50"/>
    </row>
    <row r="485" spans="2:5">
      <c r="B485"/>
      <c r="C485"/>
      <c r="D485"/>
      <c r="E485" s="50"/>
    </row>
    <row r="486" spans="2:5">
      <c r="B486"/>
      <c r="C486"/>
      <c r="D486"/>
      <c r="E486" s="50"/>
    </row>
    <row r="487" spans="2:5">
      <c r="B487"/>
      <c r="C487"/>
      <c r="D487" s="47"/>
      <c r="E487" s="50"/>
    </row>
    <row r="488" spans="2:5">
      <c r="B488"/>
      <c r="C488"/>
      <c r="D488" s="47"/>
      <c r="E488" s="50"/>
    </row>
    <row r="489" spans="2:5">
      <c r="B489"/>
      <c r="C489"/>
      <c r="D489" s="47"/>
      <c r="E489" s="50"/>
    </row>
    <row r="490" spans="2:5">
      <c r="B490"/>
      <c r="C490"/>
      <c r="D490" s="47"/>
      <c r="E490" s="50"/>
    </row>
    <row r="491" spans="2:5">
      <c r="B491"/>
      <c r="C491"/>
      <c r="D491" s="47"/>
      <c r="E491" s="50"/>
    </row>
    <row r="492" spans="2:5">
      <c r="B492"/>
      <c r="C492"/>
      <c r="D492" s="47"/>
      <c r="E492" s="50"/>
    </row>
    <row r="493" spans="2:5">
      <c r="B493"/>
      <c r="C493"/>
      <c r="D493" s="47"/>
      <c r="E493" s="50"/>
    </row>
    <row r="494" spans="2:5">
      <c r="B494"/>
      <c r="C494"/>
      <c r="D494" s="47"/>
      <c r="E494" s="50"/>
    </row>
    <row r="495" spans="2:5">
      <c r="B495"/>
      <c r="C495"/>
      <c r="D495" s="47"/>
      <c r="E495" s="50"/>
    </row>
    <row r="496" spans="2:5">
      <c r="B496"/>
      <c r="C496"/>
      <c r="D496" s="47"/>
      <c r="E496" s="50"/>
    </row>
    <row r="497" spans="2:5">
      <c r="B497"/>
      <c r="C497"/>
      <c r="D497" s="47"/>
      <c r="E497" s="50"/>
    </row>
    <row r="498" spans="2:5">
      <c r="B498"/>
      <c r="C498"/>
      <c r="D498" s="47"/>
      <c r="E498" s="50"/>
    </row>
    <row r="499" spans="2:5">
      <c r="B499"/>
      <c r="C499"/>
      <c r="D499" s="47"/>
      <c r="E499" s="50"/>
    </row>
    <row r="500" spans="2:5">
      <c r="B500"/>
      <c r="C500"/>
      <c r="D500" s="47"/>
      <c r="E500" s="50"/>
    </row>
    <row r="501" spans="2:5">
      <c r="B501"/>
      <c r="C501"/>
      <c r="D501" s="47"/>
      <c r="E501" s="50"/>
    </row>
    <row r="502" spans="2:5">
      <c r="B502"/>
      <c r="C502"/>
      <c r="D502" s="47"/>
      <c r="E502" s="50"/>
    </row>
    <row r="503" spans="2:5">
      <c r="B503"/>
      <c r="C503"/>
      <c r="D503" s="47"/>
      <c r="E503" s="50"/>
    </row>
    <row r="504" spans="2:5">
      <c r="B504"/>
      <c r="C504"/>
      <c r="D504" s="47"/>
      <c r="E504" s="50"/>
    </row>
    <row r="505" spans="2:5">
      <c r="B505"/>
      <c r="C505"/>
      <c r="D505" s="47"/>
      <c r="E505" s="50"/>
    </row>
    <row r="506" spans="2:5">
      <c r="B506"/>
      <c r="C506"/>
      <c r="D506" s="47"/>
      <c r="E506" s="50"/>
    </row>
    <row r="507" spans="2:5">
      <c r="B507"/>
      <c r="C507"/>
      <c r="D507"/>
      <c r="E507" s="50"/>
    </row>
    <row r="508" spans="2:5">
      <c r="B508"/>
      <c r="C508"/>
      <c r="D508"/>
      <c r="E508" s="50"/>
    </row>
    <row r="509" spans="2:5">
      <c r="B509"/>
      <c r="C509"/>
      <c r="D509" s="47"/>
      <c r="E509" s="50"/>
    </row>
    <row r="510" spans="2:5">
      <c r="B510"/>
      <c r="C510"/>
      <c r="D510"/>
      <c r="E510" s="50"/>
    </row>
    <row r="511" spans="2:5">
      <c r="B511"/>
      <c r="C511"/>
      <c r="D511"/>
      <c r="E511" s="50"/>
    </row>
    <row r="512" spans="2:5">
      <c r="B512"/>
      <c r="C512"/>
      <c r="D512"/>
      <c r="E512" s="50"/>
    </row>
    <row r="513" spans="2:5">
      <c r="B513"/>
      <c r="C513"/>
      <c r="D513"/>
      <c r="E513" s="50"/>
    </row>
    <row r="514" spans="2:5">
      <c r="B514"/>
      <c r="C514"/>
      <c r="D514"/>
      <c r="E514" s="50"/>
    </row>
    <row r="515" spans="2:5">
      <c r="B515"/>
      <c r="C515"/>
      <c r="D515"/>
      <c r="E515" s="50"/>
    </row>
    <row r="516" spans="2:5">
      <c r="B516"/>
      <c r="C516"/>
      <c r="D516"/>
      <c r="E516" s="50"/>
    </row>
    <row r="517" spans="2:5">
      <c r="B517"/>
      <c r="C517"/>
      <c r="D517"/>
      <c r="E517" s="50"/>
    </row>
    <row r="518" spans="2:5">
      <c r="B518"/>
      <c r="C518"/>
      <c r="D518"/>
      <c r="E518" s="50"/>
    </row>
    <row r="519" spans="2:5">
      <c r="B519"/>
      <c r="C519"/>
      <c r="D519"/>
      <c r="E519" s="50"/>
    </row>
    <row r="520" spans="2:5">
      <c r="B520"/>
      <c r="C520"/>
      <c r="D520"/>
      <c r="E520" s="50"/>
    </row>
    <row r="521" spans="2:5">
      <c r="B521"/>
      <c r="C521"/>
      <c r="D521" s="47"/>
      <c r="E521" s="50"/>
    </row>
    <row r="522" spans="2:5">
      <c r="B522"/>
      <c r="C522"/>
      <c r="D522"/>
      <c r="E522" s="50"/>
    </row>
    <row r="523" spans="2:5">
      <c r="B523"/>
      <c r="C523"/>
      <c r="D523" s="47"/>
      <c r="E523" s="50"/>
    </row>
    <row r="524" spans="2:5">
      <c r="B524"/>
      <c r="C524"/>
      <c r="D524" s="47"/>
      <c r="E524" s="50"/>
    </row>
    <row r="525" spans="2:5">
      <c r="B525"/>
      <c r="C525"/>
      <c r="D525" s="47"/>
      <c r="E525" s="50"/>
    </row>
    <row r="526" spans="2:5">
      <c r="B526"/>
      <c r="C526"/>
      <c r="D526"/>
      <c r="E526" s="50"/>
    </row>
    <row r="527" spans="2:5">
      <c r="B527"/>
      <c r="C527"/>
      <c r="D527" s="47"/>
      <c r="E527" s="50"/>
    </row>
    <row r="528" spans="2:5">
      <c r="B528"/>
      <c r="C528"/>
      <c r="D528" s="47"/>
      <c r="E528" s="50"/>
    </row>
    <row r="529" spans="2:5">
      <c r="B529"/>
      <c r="C529"/>
      <c r="D529"/>
      <c r="E529" s="50"/>
    </row>
    <row r="530" spans="2:5">
      <c r="B530"/>
      <c r="C530"/>
      <c r="D530"/>
      <c r="E530" s="50"/>
    </row>
    <row r="531" spans="2:5">
      <c r="B531"/>
      <c r="C531"/>
      <c r="D531"/>
      <c r="E531" s="50"/>
    </row>
    <row r="532" spans="2:5">
      <c r="B532"/>
      <c r="C532"/>
      <c r="D532" s="47"/>
      <c r="E532" s="50"/>
    </row>
    <row r="533" spans="2:5">
      <c r="B533"/>
      <c r="C533"/>
      <c r="D533" s="47"/>
      <c r="E533" s="50"/>
    </row>
    <row r="534" spans="2:5">
      <c r="B534"/>
      <c r="C534"/>
      <c r="D534"/>
      <c r="E534" s="50"/>
    </row>
    <row r="535" spans="2:5">
      <c r="B535"/>
      <c r="C535"/>
      <c r="D535" s="47"/>
      <c r="E535" s="50"/>
    </row>
    <row r="536" spans="2:5">
      <c r="B536"/>
      <c r="C536"/>
      <c r="D536" s="47"/>
      <c r="E536" s="50"/>
    </row>
    <row r="537" spans="2:5">
      <c r="B537"/>
      <c r="C537"/>
      <c r="D537" s="47"/>
      <c r="E537" s="50"/>
    </row>
    <row r="538" spans="2:5">
      <c r="B538"/>
      <c r="C538"/>
      <c r="D538" s="47"/>
      <c r="E538" s="50"/>
    </row>
    <row r="539" spans="2:5">
      <c r="B539"/>
      <c r="C539"/>
      <c r="D539" s="47"/>
      <c r="E539" s="50"/>
    </row>
    <row r="540" spans="2:5">
      <c r="B540"/>
      <c r="C540"/>
      <c r="D540" s="47"/>
      <c r="E540" s="50"/>
    </row>
    <row r="541" spans="2:5">
      <c r="B541"/>
      <c r="C541"/>
      <c r="D541"/>
      <c r="E541" s="50"/>
    </row>
    <row r="542" spans="2:5">
      <c r="B542"/>
      <c r="C542"/>
      <c r="D542"/>
      <c r="E542" s="50"/>
    </row>
    <row r="543" spans="2:5">
      <c r="B543"/>
      <c r="C543"/>
      <c r="D543"/>
      <c r="E543" s="50"/>
    </row>
    <row r="544" spans="2:5">
      <c r="B544"/>
      <c r="C544"/>
      <c r="D544"/>
      <c r="E544" s="50"/>
    </row>
    <row r="545" spans="2:5">
      <c r="B545"/>
      <c r="C545"/>
      <c r="D545"/>
      <c r="E545" s="50"/>
    </row>
    <row r="546" spans="2:5">
      <c r="B546"/>
      <c r="C546"/>
      <c r="D546" s="47"/>
      <c r="E546" s="50"/>
    </row>
    <row r="547" spans="2:5">
      <c r="B547"/>
      <c r="C547"/>
      <c r="D547"/>
      <c r="E547" s="50"/>
    </row>
    <row r="548" spans="2:5">
      <c r="B548"/>
      <c r="C548"/>
      <c r="D548"/>
      <c r="E548" s="50"/>
    </row>
    <row r="549" spans="2:5">
      <c r="B549"/>
      <c r="C549"/>
      <c r="D549"/>
      <c r="E549" s="50"/>
    </row>
    <row r="550" spans="2:5">
      <c r="B550"/>
      <c r="C550"/>
      <c r="D550"/>
      <c r="E550" s="50"/>
    </row>
    <row r="551" spans="2:5">
      <c r="B551"/>
      <c r="C551"/>
      <c r="D551"/>
      <c r="E551" s="50"/>
    </row>
    <row r="552" spans="2:5">
      <c r="B552"/>
      <c r="C552"/>
      <c r="D552"/>
      <c r="E552" s="50"/>
    </row>
    <row r="553" spans="2:5">
      <c r="B553"/>
      <c r="C553"/>
      <c r="D553" s="47"/>
      <c r="E553" s="50"/>
    </row>
    <row r="554" spans="2:5">
      <c r="B554"/>
      <c r="C554"/>
      <c r="D554"/>
      <c r="E554" s="50"/>
    </row>
    <row r="555" spans="2:5">
      <c r="B555"/>
      <c r="C555"/>
      <c r="D555"/>
      <c r="E555" s="50"/>
    </row>
    <row r="556" spans="2:5">
      <c r="B556"/>
      <c r="C556"/>
      <c r="D556"/>
      <c r="E556" s="50"/>
    </row>
    <row r="557" spans="2:5">
      <c r="B557"/>
      <c r="C557"/>
      <c r="D557"/>
      <c r="E557" s="50"/>
    </row>
    <row r="558" spans="2:5">
      <c r="B558"/>
      <c r="C558"/>
      <c r="D558" s="47"/>
      <c r="E558" s="50"/>
    </row>
    <row r="559" spans="2:5">
      <c r="B559"/>
      <c r="C559"/>
      <c r="D559"/>
      <c r="E559" s="50"/>
    </row>
    <row r="560" spans="2:5">
      <c r="B560"/>
      <c r="C560"/>
      <c r="D560" s="47"/>
      <c r="E560" s="50"/>
    </row>
    <row r="561" spans="2:5">
      <c r="B561"/>
      <c r="C561"/>
      <c r="D561" s="47"/>
      <c r="E561" s="50"/>
    </row>
    <row r="562" spans="2:5">
      <c r="B562"/>
      <c r="C562"/>
      <c r="D562" s="47"/>
      <c r="E562" s="50"/>
    </row>
    <row r="563" spans="2:5">
      <c r="B563"/>
      <c r="C563"/>
      <c r="D563" s="47"/>
      <c r="E563" s="50"/>
    </row>
    <row r="564" spans="2:5">
      <c r="B564"/>
      <c r="C564"/>
      <c r="D564"/>
      <c r="E564" s="50"/>
    </row>
    <row r="565" spans="2:5">
      <c r="B565"/>
      <c r="C565"/>
      <c r="D565"/>
      <c r="E565" s="50"/>
    </row>
    <row r="566" spans="2:5">
      <c r="B566"/>
      <c r="C566"/>
      <c r="D566"/>
      <c r="E566" s="50"/>
    </row>
    <row r="567" spans="2:5">
      <c r="B567"/>
      <c r="C567"/>
      <c r="D567"/>
      <c r="E567" s="50"/>
    </row>
    <row r="568" spans="2:5">
      <c r="B568"/>
      <c r="C568"/>
      <c r="D568" s="47"/>
      <c r="E568" s="50"/>
    </row>
    <row r="569" spans="2:5">
      <c r="B569"/>
      <c r="C569"/>
      <c r="D569" s="47"/>
      <c r="E569" s="50"/>
    </row>
    <row r="570" spans="2:5">
      <c r="B570"/>
      <c r="C570"/>
      <c r="D570"/>
      <c r="E570" s="50"/>
    </row>
    <row r="571" spans="2:5">
      <c r="B571"/>
      <c r="C571"/>
      <c r="D571" s="47"/>
      <c r="E571" s="50"/>
    </row>
    <row r="572" spans="2:5">
      <c r="B572"/>
      <c r="C572"/>
      <c r="D572"/>
      <c r="E572" s="50"/>
    </row>
    <row r="573" spans="2:5">
      <c r="B573"/>
      <c r="C573"/>
      <c r="D573" s="47"/>
      <c r="E573" s="50"/>
    </row>
    <row r="574" spans="2:5">
      <c r="B574"/>
      <c r="C574"/>
      <c r="D574" s="47"/>
      <c r="E574" s="50"/>
    </row>
    <row r="575" spans="2:5">
      <c r="B575"/>
      <c r="C575"/>
      <c r="D575" s="47"/>
      <c r="E575" s="50"/>
    </row>
    <row r="576" spans="2:5">
      <c r="B576"/>
      <c r="C576"/>
      <c r="D576"/>
      <c r="E576" s="50"/>
    </row>
    <row r="577" spans="2:5">
      <c r="B577"/>
      <c r="C577"/>
      <c r="D577" s="47"/>
      <c r="E577" s="50"/>
    </row>
    <row r="578" spans="2:5">
      <c r="B578"/>
      <c r="C578"/>
      <c r="D578"/>
      <c r="E578" s="50"/>
    </row>
    <row r="579" spans="2:5">
      <c r="B579"/>
      <c r="C579"/>
      <c r="D579"/>
      <c r="E579" s="50"/>
    </row>
    <row r="580" spans="2:5">
      <c r="B580"/>
      <c r="C580"/>
      <c r="D580"/>
      <c r="E580" s="50"/>
    </row>
    <row r="581" spans="2:5">
      <c r="B581"/>
      <c r="C581"/>
      <c r="D581" s="47"/>
      <c r="E581" s="50"/>
    </row>
    <row r="582" spans="2:5">
      <c r="B582"/>
      <c r="C582"/>
      <c r="D582" s="47"/>
      <c r="E582" s="50"/>
    </row>
    <row r="583" spans="2:5">
      <c r="B583"/>
      <c r="C583"/>
      <c r="D583" s="47"/>
      <c r="E583" s="50"/>
    </row>
    <row r="585" spans="2:5">
      <c r="D585" s="23">
        <f>SUM(D11:D584)</f>
        <v>28365856.380000003</v>
      </c>
    </row>
  </sheetData>
  <mergeCells count="1">
    <mergeCell ref="B8:E8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 filterMode="1"/>
  <dimension ref="B1:R350"/>
  <sheetViews>
    <sheetView showGridLines="0" topLeftCell="A7" zoomScale="80" zoomScaleNormal="80" workbookViewId="0">
      <selection activeCell="C10" sqref="C10"/>
    </sheetView>
  </sheetViews>
  <sheetFormatPr defaultColWidth="8.6640625" defaultRowHeight="15.6"/>
  <cols>
    <col min="1" max="1" width="4.6640625" style="3" customWidth="1"/>
    <col min="2" max="2" width="22.109375" style="3" customWidth="1"/>
    <col min="3" max="3" width="61.33203125" style="63" customWidth="1"/>
    <col min="4" max="4" width="28.88671875" style="3" customWidth="1"/>
    <col min="5" max="5" width="18.6640625" style="3" customWidth="1"/>
    <col min="6" max="6" width="16.88671875" style="3" customWidth="1"/>
    <col min="7" max="7" width="24" style="3" customWidth="1"/>
    <col min="8" max="8" width="25.6640625" style="3" customWidth="1"/>
    <col min="9" max="9" width="15.5546875" style="3" customWidth="1"/>
    <col min="10" max="10" width="9.109375" style="3" customWidth="1"/>
    <col min="11" max="11" width="8.6640625" style="3"/>
    <col min="12" max="12" width="63" style="3" customWidth="1"/>
    <col min="13" max="13" width="21.109375" style="3" customWidth="1"/>
    <col min="14" max="14" width="9.6640625" style="3" bestFit="1" customWidth="1"/>
    <col min="15" max="16384" width="8.6640625" style="3"/>
  </cols>
  <sheetData>
    <row r="1" spans="2:18" ht="27.9" customHeight="1">
      <c r="B1" s="82" t="s">
        <v>27</v>
      </c>
      <c r="C1" s="83"/>
      <c r="D1" s="2"/>
      <c r="E1" s="2"/>
      <c r="F1" s="2"/>
      <c r="G1" s="2"/>
      <c r="H1" s="2"/>
      <c r="I1" s="2"/>
    </row>
    <row r="2" spans="2:18" ht="27.9" customHeight="1">
      <c r="B2" s="82" t="s">
        <v>151</v>
      </c>
      <c r="C2" s="83"/>
      <c r="D2" s="83"/>
      <c r="E2" s="4"/>
      <c r="F2" s="4"/>
      <c r="G2" s="4"/>
      <c r="H2" s="4"/>
      <c r="I2" s="34" t="s">
        <v>37</v>
      </c>
    </row>
    <row r="3" spans="2:18" ht="33" customHeight="1">
      <c r="B3" s="63" t="s">
        <v>10</v>
      </c>
      <c r="C3" s="5" t="str">
        <f>Inizio!$C$3</f>
        <v>Ente ABC</v>
      </c>
      <c r="H3" s="27" t="s">
        <v>36</v>
      </c>
      <c r="I3" s="28" t="s">
        <v>35</v>
      </c>
    </row>
    <row r="4" spans="2:18" ht="28.5" customHeight="1">
      <c r="B4" s="60" t="s">
        <v>21</v>
      </c>
      <c r="C4" s="6" t="str">
        <f>Inizio!$C$6</f>
        <v>31/12/20XX</v>
      </c>
      <c r="H4" s="29" t="s">
        <v>33</v>
      </c>
      <c r="I4" s="32" t="s">
        <v>35</v>
      </c>
    </row>
    <row r="5" spans="2:18" ht="27" customHeight="1">
      <c r="B5" s="60" t="s">
        <v>22</v>
      </c>
      <c r="C5" s="6">
        <f ca="1">TODAY()</f>
        <v>43997</v>
      </c>
      <c r="H5" s="31" t="s">
        <v>34</v>
      </c>
      <c r="I5" s="32" t="s">
        <v>35</v>
      </c>
    </row>
    <row r="6" spans="2:18">
      <c r="D6" s="5"/>
      <c r="H6" s="7"/>
      <c r="I6" s="7"/>
    </row>
    <row r="7" spans="2:18">
      <c r="B7" s="81" t="s">
        <v>151</v>
      </c>
      <c r="C7" s="81"/>
      <c r="D7" s="81"/>
      <c r="E7" s="81"/>
      <c r="F7" s="81"/>
      <c r="G7" s="81"/>
      <c r="H7" s="81"/>
      <c r="I7" s="81"/>
    </row>
    <row r="8" spans="2:18">
      <c r="L8" s="84" t="s">
        <v>74</v>
      </c>
      <c r="M8" s="84"/>
    </row>
    <row r="9" spans="2:18" ht="18" customHeight="1">
      <c r="B9" s="8" t="s">
        <v>23</v>
      </c>
      <c r="C9" s="61"/>
      <c r="D9" s="9">
        <f>SUM('Elenco residui'!D11:D318)</f>
        <v>28365856.380000003</v>
      </c>
      <c r="G9" s="8" t="s">
        <v>5</v>
      </c>
      <c r="H9" s="8"/>
      <c r="I9" s="10">
        <f>IF(D13="Basso",1,IF(D13="Medio",2,3))</f>
        <v>1</v>
      </c>
      <c r="L9" s="3" t="s">
        <v>75</v>
      </c>
      <c r="M9" s="44">
        <f>-I11</f>
        <v>241027</v>
      </c>
    </row>
    <row r="10" spans="2:18" ht="48" customHeight="1">
      <c r="B10" s="8" t="s">
        <v>0</v>
      </c>
      <c r="C10" s="64" t="s">
        <v>155</v>
      </c>
      <c r="D10" s="11">
        <v>451847</v>
      </c>
      <c r="G10" s="8" t="s">
        <v>6</v>
      </c>
      <c r="H10" s="8"/>
      <c r="I10" s="10">
        <f>D10/I9</f>
        <v>451847</v>
      </c>
      <c r="L10" s="3" t="s">
        <v>76</v>
      </c>
      <c r="M10" s="54">
        <f>(I10*F17)</f>
        <v>28466361</v>
      </c>
    </row>
    <row r="11" spans="2:18" ht="18" customHeight="1">
      <c r="B11" s="8" t="s">
        <v>1</v>
      </c>
      <c r="C11" s="65"/>
      <c r="D11" s="13" t="s">
        <v>2</v>
      </c>
      <c r="E11" s="3">
        <f>IF(D11="Alto",2,1)</f>
        <v>1</v>
      </c>
      <c r="G11" s="8" t="s">
        <v>26</v>
      </c>
      <c r="H11" s="8"/>
      <c r="I11" s="10">
        <v>-241027</v>
      </c>
      <c r="L11" s="3" t="s">
        <v>77</v>
      </c>
      <c r="M11" s="55">
        <f>I326</f>
        <v>-341531.62000000034</v>
      </c>
    </row>
    <row r="12" spans="2:18" ht="18" customHeight="1">
      <c r="B12" s="8" t="s">
        <v>3</v>
      </c>
      <c r="C12" s="65"/>
      <c r="D12" s="13" t="s">
        <v>2</v>
      </c>
      <c r="E12" s="3">
        <f>IF(D12="Basso",1,2)</f>
        <v>1</v>
      </c>
      <c r="J12" s="45"/>
      <c r="K12" s="45"/>
      <c r="L12" s="58" t="s">
        <v>78</v>
      </c>
      <c r="M12" s="59">
        <f>SUM(M9:M11)</f>
        <v>28365856.379999999</v>
      </c>
      <c r="N12" s="45"/>
      <c r="O12" s="45"/>
      <c r="P12" s="45"/>
      <c r="Q12" s="45"/>
      <c r="R12" s="45"/>
    </row>
    <row r="13" spans="2:18" ht="18" customHeight="1" thickBot="1">
      <c r="B13" s="8" t="s">
        <v>4</v>
      </c>
      <c r="C13" s="65"/>
      <c r="D13" s="13" t="str">
        <f>IF(AND(E11=1,E12=1),"Basso",IF(AND(E11=2,E12=1),"Medio",IF(AND(E11=2,E12=2),"Alto",IF(AND(E11=1,E12=2),"Medio",))))</f>
        <v>Basso</v>
      </c>
      <c r="G13" s="44"/>
      <c r="J13" s="12" t="s">
        <v>2</v>
      </c>
      <c r="K13" s="12" t="s">
        <v>2</v>
      </c>
      <c r="L13" s="56" t="s">
        <v>150</v>
      </c>
      <c r="M13" s="57">
        <f>D9</f>
        <v>28365856.380000003</v>
      </c>
      <c r="N13" s="45"/>
      <c r="O13" s="45"/>
      <c r="P13" s="45"/>
      <c r="Q13" s="45"/>
      <c r="R13" s="45"/>
    </row>
    <row r="14" spans="2:18" ht="18" customHeight="1">
      <c r="B14" s="8"/>
      <c r="C14" s="65"/>
      <c r="D14" s="48"/>
      <c r="G14" s="44"/>
      <c r="J14" s="12"/>
      <c r="K14" s="12"/>
      <c r="L14" s="45"/>
      <c r="M14" s="45"/>
      <c r="N14" s="45"/>
      <c r="O14" s="45"/>
      <c r="P14" s="45"/>
      <c r="Q14" s="45"/>
      <c r="R14" s="45"/>
    </row>
    <row r="15" spans="2:18" ht="18" customHeight="1">
      <c r="B15" s="8"/>
      <c r="C15" s="65"/>
      <c r="D15" s="48"/>
      <c r="G15" s="44"/>
      <c r="J15" s="12"/>
      <c r="K15" s="12"/>
      <c r="L15" s="45"/>
      <c r="M15" s="45"/>
      <c r="N15" s="45"/>
      <c r="O15" s="45"/>
      <c r="P15" s="45"/>
      <c r="Q15" s="45"/>
      <c r="R15" s="45"/>
    </row>
    <row r="16" spans="2:18" ht="18" customHeight="1">
      <c r="B16" s="8"/>
      <c r="C16" s="65"/>
      <c r="D16" s="48"/>
      <c r="G16" s="44"/>
      <c r="J16" s="12"/>
      <c r="K16" s="12"/>
      <c r="L16" s="45"/>
      <c r="M16" s="45"/>
      <c r="N16" s="45"/>
      <c r="O16" s="45"/>
      <c r="P16" s="45"/>
      <c r="Q16" s="45"/>
      <c r="R16" s="45"/>
    </row>
    <row r="17" spans="2:16" ht="15" customHeight="1">
      <c r="B17" s="45"/>
      <c r="C17" s="66"/>
      <c r="D17" s="45"/>
      <c r="E17" s="45"/>
      <c r="F17" s="73">
        <f>SUM(F19:F326)</f>
        <v>63</v>
      </c>
      <c r="G17" s="74">
        <f>COUNTIF(G24:G302,"Sì")</f>
        <v>42</v>
      </c>
      <c r="H17" s="45"/>
      <c r="I17" s="45"/>
      <c r="J17" s="45"/>
      <c r="K17" s="45"/>
      <c r="L17" s="45"/>
      <c r="M17" s="45"/>
      <c r="N17" s="45"/>
      <c r="O17" s="45"/>
      <c r="P17" s="45"/>
    </row>
    <row r="18" spans="2:16">
      <c r="B18" s="46" t="s">
        <v>152</v>
      </c>
      <c r="C18" s="62" t="s">
        <v>72</v>
      </c>
      <c r="D18" s="46" t="s">
        <v>24</v>
      </c>
      <c r="E18" s="46" t="s">
        <v>7</v>
      </c>
      <c r="F18" s="46" t="s">
        <v>25</v>
      </c>
      <c r="G18" s="46" t="s">
        <v>69</v>
      </c>
      <c r="H18" s="46" t="s">
        <v>8</v>
      </c>
      <c r="I18" s="46" t="s">
        <v>9</v>
      </c>
      <c r="J18" s="45" t="s">
        <v>11</v>
      </c>
      <c r="K18" s="45"/>
      <c r="L18" s="45"/>
      <c r="M18" s="45"/>
      <c r="N18" s="45"/>
      <c r="O18" s="45"/>
      <c r="P18" s="45"/>
    </row>
    <row r="19" spans="2:16" hidden="1">
      <c r="B19">
        <v>20180000001</v>
      </c>
      <c r="C19" s="72" t="str">
        <f>'Elenco residui'!C11</f>
        <v>SALDO IMPOSTA COMUNALE PUBBLICITA' E AGGIO ANNO 2016</v>
      </c>
      <c r="D19" s="15">
        <f>'Elenco residui'!D11-'Elenco residui'!E11</f>
        <v>3710.9</v>
      </c>
      <c r="E19" s="16">
        <f>D19+I11</f>
        <v>-237316.1</v>
      </c>
      <c r="F19" s="17">
        <f t="shared" ref="F19:F82" si="0">IF(E19&gt;0,ROUND(E19/H19+0.5,0),0)</f>
        <v>0</v>
      </c>
      <c r="G19" s="17" t="str">
        <f>IF(F19=0,"No","Sì")</f>
        <v>No</v>
      </c>
      <c r="H19" s="18">
        <f t="shared" ref="H19:H50" si="1">$I$10</f>
        <v>451847</v>
      </c>
      <c r="I19" s="19">
        <f t="shared" ref="I19:I82" si="2">E19-(F19*H19)</f>
        <v>-237316.1</v>
      </c>
    </row>
    <row r="20" spans="2:16" hidden="1">
      <c r="B20">
        <v>20180000002</v>
      </c>
      <c r="C20" s="72" t="str">
        <f>'Elenco residui'!C12</f>
        <v>RECUPREO ICI AREE FABBRICABILI</v>
      </c>
      <c r="D20" s="15">
        <f>'Elenco residui'!D12-'Elenco residui'!E12</f>
        <v>0</v>
      </c>
      <c r="E20" s="16">
        <f t="shared" ref="E20:E83" si="3">D20+I19</f>
        <v>-237316.1</v>
      </c>
      <c r="F20" s="17">
        <f t="shared" si="0"/>
        <v>0</v>
      </c>
      <c r="G20" s="17" t="str">
        <f t="shared" ref="G20:G83" si="4">IF(F20=0,"No","Sì")</f>
        <v>No</v>
      </c>
      <c r="H20" s="18">
        <f t="shared" si="1"/>
        <v>451847</v>
      </c>
      <c r="I20" s="19">
        <f t="shared" si="2"/>
        <v>-237316.1</v>
      </c>
    </row>
    <row r="21" spans="2:16" hidden="1">
      <c r="B21">
        <v>20180000003</v>
      </c>
      <c r="C21" s="72">
        <f>'Elenco residui'!C13</f>
        <v>0</v>
      </c>
      <c r="D21" s="15">
        <f>'Elenco residui'!D13-'Elenco residui'!E13</f>
        <v>0</v>
      </c>
      <c r="E21" s="16">
        <f t="shared" si="3"/>
        <v>-237316.1</v>
      </c>
      <c r="F21" s="17">
        <f t="shared" si="0"/>
        <v>0</v>
      </c>
      <c r="G21" s="17" t="str">
        <f t="shared" si="4"/>
        <v>No</v>
      </c>
      <c r="H21" s="18">
        <f t="shared" si="1"/>
        <v>451847</v>
      </c>
      <c r="I21" s="19">
        <f t="shared" si="2"/>
        <v>-237316.1</v>
      </c>
      <c r="L21" s="3" t="s">
        <v>11</v>
      </c>
    </row>
    <row r="22" spans="2:16" hidden="1">
      <c r="B22">
        <v>20180000004</v>
      </c>
      <c r="C22" s="72">
        <f>'Elenco residui'!C14</f>
        <v>0</v>
      </c>
      <c r="D22" s="15">
        <f>'Elenco residui'!D14-'Elenco residui'!E14</f>
        <v>3386.17</v>
      </c>
      <c r="E22" s="16">
        <f t="shared" si="3"/>
        <v>-233929.93</v>
      </c>
      <c r="F22" s="17">
        <f t="shared" si="0"/>
        <v>0</v>
      </c>
      <c r="G22" s="17" t="str">
        <f t="shared" si="4"/>
        <v>No</v>
      </c>
      <c r="H22" s="18">
        <f t="shared" si="1"/>
        <v>451847</v>
      </c>
      <c r="I22" s="19">
        <f t="shared" si="2"/>
        <v>-233929.93</v>
      </c>
    </row>
    <row r="23" spans="2:16" hidden="1">
      <c r="B23">
        <v>20180000005</v>
      </c>
      <c r="C23" s="72">
        <f>'Elenco residui'!C15</f>
        <v>0</v>
      </c>
      <c r="D23" s="15">
        <f>'Elenco residui'!D15-'Elenco residui'!E15</f>
        <v>54916</v>
      </c>
      <c r="E23" s="16">
        <f t="shared" si="3"/>
        <v>-179013.93</v>
      </c>
      <c r="F23" s="17">
        <f t="shared" si="0"/>
        <v>0</v>
      </c>
      <c r="G23" s="17" t="str">
        <f t="shared" si="4"/>
        <v>No</v>
      </c>
      <c r="H23" s="18">
        <f t="shared" si="1"/>
        <v>451847</v>
      </c>
      <c r="I23" s="19">
        <f t="shared" si="2"/>
        <v>-179013.93</v>
      </c>
    </row>
    <row r="24" spans="2:16" hidden="1">
      <c r="B24">
        <v>20180000006</v>
      </c>
      <c r="C24" s="72">
        <f>'Elenco residui'!C16</f>
        <v>0</v>
      </c>
      <c r="D24" s="15">
        <f>'Elenco residui'!D16-'Elenco residui'!E16</f>
        <v>51897</v>
      </c>
      <c r="E24" s="16">
        <f t="shared" si="3"/>
        <v>-127116.93</v>
      </c>
      <c r="F24" s="17">
        <f t="shared" si="0"/>
        <v>0</v>
      </c>
      <c r="G24" s="17" t="str">
        <f t="shared" si="4"/>
        <v>No</v>
      </c>
      <c r="H24" s="18">
        <f t="shared" si="1"/>
        <v>451847</v>
      </c>
      <c r="I24" s="19">
        <f t="shared" si="2"/>
        <v>-127116.93</v>
      </c>
    </row>
    <row r="25" spans="2:16" hidden="1">
      <c r="B25">
        <v>20180000007</v>
      </c>
      <c r="C25" s="72">
        <f>'Elenco residui'!C17</f>
        <v>0</v>
      </c>
      <c r="D25" s="15">
        <f>'Elenco residui'!D17-'Elenco residui'!E17</f>
        <v>31481.9</v>
      </c>
      <c r="E25" s="16">
        <f t="shared" si="3"/>
        <v>-95635.03</v>
      </c>
      <c r="F25" s="17">
        <f t="shared" si="0"/>
        <v>0</v>
      </c>
      <c r="G25" s="17" t="str">
        <f t="shared" si="4"/>
        <v>No</v>
      </c>
      <c r="H25" s="18">
        <f t="shared" si="1"/>
        <v>451847</v>
      </c>
      <c r="I25" s="19">
        <f t="shared" si="2"/>
        <v>-95635.03</v>
      </c>
    </row>
    <row r="26" spans="2:16">
      <c r="B26">
        <v>20180000008</v>
      </c>
      <c r="C26" s="72">
        <f>'Elenco residui'!C18</f>
        <v>0</v>
      </c>
      <c r="D26" s="15">
        <f>'Elenco residui'!D18-'Elenco residui'!E18</f>
        <v>127514.11</v>
      </c>
      <c r="E26" s="16">
        <f t="shared" si="3"/>
        <v>31879.08</v>
      </c>
      <c r="F26" s="17">
        <f t="shared" si="0"/>
        <v>1</v>
      </c>
      <c r="G26" s="17" t="str">
        <f t="shared" si="4"/>
        <v>Sì</v>
      </c>
      <c r="H26" s="18">
        <f t="shared" si="1"/>
        <v>451847</v>
      </c>
      <c r="I26" s="19">
        <f t="shared" si="2"/>
        <v>-419967.92</v>
      </c>
    </row>
    <row r="27" spans="2:16" hidden="1">
      <c r="B27">
        <v>20180000009</v>
      </c>
      <c r="C27" s="72">
        <f>'Elenco residui'!C19</f>
        <v>0</v>
      </c>
      <c r="D27" s="15">
        <f>'Elenco residui'!D19-'Elenco residui'!E19</f>
        <v>97295</v>
      </c>
      <c r="E27" s="16">
        <f t="shared" si="3"/>
        <v>-322672.92</v>
      </c>
      <c r="F27" s="17">
        <f t="shared" si="0"/>
        <v>0</v>
      </c>
      <c r="G27" s="17" t="str">
        <f t="shared" si="4"/>
        <v>No</v>
      </c>
      <c r="H27" s="18">
        <f t="shared" si="1"/>
        <v>451847</v>
      </c>
      <c r="I27" s="19">
        <f t="shared" si="2"/>
        <v>-322672.92</v>
      </c>
    </row>
    <row r="28" spans="2:16" hidden="1">
      <c r="B28">
        <v>20180000010</v>
      </c>
      <c r="C28" s="72">
        <f>'Elenco residui'!C20</f>
        <v>0</v>
      </c>
      <c r="D28" s="15">
        <f>'Elenco residui'!D20-'Elenco residui'!E20</f>
        <v>22801</v>
      </c>
      <c r="E28" s="16">
        <f t="shared" si="3"/>
        <v>-299871.92</v>
      </c>
      <c r="F28" s="17">
        <f t="shared" si="0"/>
        <v>0</v>
      </c>
      <c r="G28" s="17" t="str">
        <f t="shared" si="4"/>
        <v>No</v>
      </c>
      <c r="H28" s="18">
        <f t="shared" si="1"/>
        <v>451847</v>
      </c>
      <c r="I28" s="19">
        <f t="shared" si="2"/>
        <v>-299871.92</v>
      </c>
    </row>
    <row r="29" spans="2:16" hidden="1">
      <c r="B29">
        <v>20180000011</v>
      </c>
      <c r="C29" s="72">
        <f>'Elenco residui'!C21</f>
        <v>0</v>
      </c>
      <c r="D29" s="15">
        <f>'Elenco residui'!D21-'Elenco residui'!E21</f>
        <v>25193</v>
      </c>
      <c r="E29" s="16">
        <f t="shared" si="3"/>
        <v>-274678.92</v>
      </c>
      <c r="F29" s="17">
        <f t="shared" si="0"/>
        <v>0</v>
      </c>
      <c r="G29" s="17" t="str">
        <f t="shared" si="4"/>
        <v>No</v>
      </c>
      <c r="H29" s="18">
        <f t="shared" si="1"/>
        <v>451847</v>
      </c>
      <c r="I29" s="19">
        <f t="shared" si="2"/>
        <v>-274678.92</v>
      </c>
    </row>
    <row r="30" spans="2:16" hidden="1">
      <c r="B30">
        <v>20180000012</v>
      </c>
      <c r="C30" s="72">
        <f>'Elenco residui'!C22</f>
        <v>0</v>
      </c>
      <c r="D30" s="15">
        <f>'Elenco residui'!D22-'Elenco residui'!E22</f>
        <v>81045</v>
      </c>
      <c r="E30" s="16">
        <f t="shared" si="3"/>
        <v>-193633.91999999998</v>
      </c>
      <c r="F30" s="17">
        <f t="shared" si="0"/>
        <v>0</v>
      </c>
      <c r="G30" s="17" t="str">
        <f t="shared" si="4"/>
        <v>No</v>
      </c>
      <c r="H30" s="18">
        <f t="shared" si="1"/>
        <v>451847</v>
      </c>
      <c r="I30" s="19">
        <f t="shared" si="2"/>
        <v>-193633.91999999998</v>
      </c>
    </row>
    <row r="31" spans="2:16" hidden="1">
      <c r="B31">
        <v>20180000013</v>
      </c>
      <c r="C31" s="72">
        <f>'Elenco residui'!C23</f>
        <v>0</v>
      </c>
      <c r="D31" s="15">
        <f>'Elenco residui'!D23-'Elenco residui'!E23</f>
        <v>103373</v>
      </c>
      <c r="E31" s="16">
        <f t="shared" si="3"/>
        <v>-90260.919999999984</v>
      </c>
      <c r="F31" s="17">
        <f t="shared" si="0"/>
        <v>0</v>
      </c>
      <c r="G31" s="17" t="str">
        <f t="shared" si="4"/>
        <v>No</v>
      </c>
      <c r="H31" s="18">
        <f t="shared" si="1"/>
        <v>451847</v>
      </c>
      <c r="I31" s="19">
        <f t="shared" si="2"/>
        <v>-90260.919999999984</v>
      </c>
    </row>
    <row r="32" spans="2:16" hidden="1">
      <c r="B32">
        <v>20180000014</v>
      </c>
      <c r="C32" s="72">
        <f>'Elenco residui'!C24</f>
        <v>0</v>
      </c>
      <c r="D32" s="15">
        <f>'Elenco residui'!D24-'Elenco residui'!E24</f>
        <v>82839</v>
      </c>
      <c r="E32" s="16">
        <f t="shared" si="3"/>
        <v>-7421.9199999999837</v>
      </c>
      <c r="F32" s="17">
        <f t="shared" si="0"/>
        <v>0</v>
      </c>
      <c r="G32" s="17" t="str">
        <f t="shared" si="4"/>
        <v>No</v>
      </c>
      <c r="H32" s="18">
        <f t="shared" si="1"/>
        <v>451847</v>
      </c>
      <c r="I32" s="19">
        <f t="shared" si="2"/>
        <v>-7421.9199999999837</v>
      </c>
    </row>
    <row r="33" spans="2:9">
      <c r="B33">
        <v>20180000015</v>
      </c>
      <c r="C33" s="72">
        <f>'Elenco residui'!C25</f>
        <v>0</v>
      </c>
      <c r="D33" s="15">
        <f>'Elenco residui'!D25-'Elenco residui'!E25</f>
        <v>53421.01</v>
      </c>
      <c r="E33" s="16">
        <f t="shared" si="3"/>
        <v>45999.090000000018</v>
      </c>
      <c r="F33" s="17">
        <f t="shared" si="0"/>
        <v>1</v>
      </c>
      <c r="G33" s="17" t="str">
        <f t="shared" si="4"/>
        <v>Sì</v>
      </c>
      <c r="H33" s="18">
        <f t="shared" si="1"/>
        <v>451847</v>
      </c>
      <c r="I33" s="19">
        <f t="shared" si="2"/>
        <v>-405847.91</v>
      </c>
    </row>
    <row r="34" spans="2:9" hidden="1">
      <c r="B34">
        <v>20180000016</v>
      </c>
      <c r="C34" s="72">
        <f>'Elenco residui'!C26</f>
        <v>0</v>
      </c>
      <c r="D34" s="15">
        <f>'Elenco residui'!D26-'Elenco residui'!E26</f>
        <v>50992</v>
      </c>
      <c r="E34" s="16">
        <f t="shared" si="3"/>
        <v>-354855.91</v>
      </c>
      <c r="F34" s="17">
        <f t="shared" si="0"/>
        <v>0</v>
      </c>
      <c r="G34" s="17" t="str">
        <f t="shared" si="4"/>
        <v>No</v>
      </c>
      <c r="H34" s="18">
        <f t="shared" si="1"/>
        <v>451847</v>
      </c>
      <c r="I34" s="19">
        <f t="shared" si="2"/>
        <v>-354855.91</v>
      </c>
    </row>
    <row r="35" spans="2:9" hidden="1">
      <c r="B35">
        <v>20180000017</v>
      </c>
      <c r="C35" s="72">
        <f>'Elenco residui'!C27</f>
        <v>0</v>
      </c>
      <c r="D35" s="15">
        <f>'Elenco residui'!D27-'Elenco residui'!E27</f>
        <v>11853</v>
      </c>
      <c r="E35" s="16">
        <f t="shared" si="3"/>
        <v>-343002.91</v>
      </c>
      <c r="F35" s="17">
        <f t="shared" si="0"/>
        <v>0</v>
      </c>
      <c r="G35" s="17" t="str">
        <f t="shared" si="4"/>
        <v>No</v>
      </c>
      <c r="H35" s="18">
        <f t="shared" si="1"/>
        <v>451847</v>
      </c>
      <c r="I35" s="19">
        <f t="shared" si="2"/>
        <v>-343002.91</v>
      </c>
    </row>
    <row r="36" spans="2:9" hidden="1">
      <c r="B36">
        <v>20180000018</v>
      </c>
      <c r="C36" s="72">
        <f>'Elenco residui'!C28</f>
        <v>0</v>
      </c>
      <c r="D36" s="15">
        <f>'Elenco residui'!D28-'Elenco residui'!E28</f>
        <v>19407</v>
      </c>
      <c r="E36" s="16">
        <f t="shared" si="3"/>
        <v>-323595.90999999997</v>
      </c>
      <c r="F36" s="17">
        <f t="shared" si="0"/>
        <v>0</v>
      </c>
      <c r="G36" s="17" t="str">
        <f t="shared" si="4"/>
        <v>No</v>
      </c>
      <c r="H36" s="18">
        <f t="shared" si="1"/>
        <v>451847</v>
      </c>
      <c r="I36" s="19">
        <f t="shared" si="2"/>
        <v>-323595.90999999997</v>
      </c>
    </row>
    <row r="37" spans="2:9" hidden="1">
      <c r="B37">
        <v>20180000019</v>
      </c>
      <c r="C37" s="72">
        <f>'Elenco residui'!C29</f>
        <v>0</v>
      </c>
      <c r="D37" s="15">
        <f>'Elenco residui'!D29-'Elenco residui'!E29</f>
        <v>93762</v>
      </c>
      <c r="E37" s="16">
        <f t="shared" si="3"/>
        <v>-229833.90999999997</v>
      </c>
      <c r="F37" s="17">
        <f t="shared" si="0"/>
        <v>0</v>
      </c>
      <c r="G37" s="17" t="str">
        <f t="shared" si="4"/>
        <v>No</v>
      </c>
      <c r="H37" s="18">
        <f t="shared" si="1"/>
        <v>451847</v>
      </c>
      <c r="I37" s="19">
        <f t="shared" si="2"/>
        <v>-229833.90999999997</v>
      </c>
    </row>
    <row r="38" spans="2:9">
      <c r="B38">
        <v>20180000020</v>
      </c>
      <c r="C38" s="72">
        <f>'Elenco residui'!C30</f>
        <v>0</v>
      </c>
      <c r="D38" s="15">
        <f>'Elenco residui'!D30-'Elenco residui'!E30</f>
        <v>369018</v>
      </c>
      <c r="E38" s="16">
        <f t="shared" si="3"/>
        <v>139184.09000000003</v>
      </c>
      <c r="F38" s="17">
        <f t="shared" si="0"/>
        <v>1</v>
      </c>
      <c r="G38" s="17" t="str">
        <f t="shared" si="4"/>
        <v>Sì</v>
      </c>
      <c r="H38" s="18">
        <f t="shared" si="1"/>
        <v>451847</v>
      </c>
      <c r="I38" s="19">
        <f t="shared" si="2"/>
        <v>-312662.90999999997</v>
      </c>
    </row>
    <row r="39" spans="2:9" hidden="1">
      <c r="B39">
        <v>20180000021</v>
      </c>
      <c r="C39" s="72">
        <f>'Elenco residui'!C31</f>
        <v>0</v>
      </c>
      <c r="D39" s="15">
        <f>'Elenco residui'!D31-'Elenco residui'!E31</f>
        <v>300000</v>
      </c>
      <c r="E39" s="16">
        <f t="shared" si="3"/>
        <v>-12662.909999999974</v>
      </c>
      <c r="F39" s="17">
        <f t="shared" si="0"/>
        <v>0</v>
      </c>
      <c r="G39" s="17" t="str">
        <f t="shared" si="4"/>
        <v>No</v>
      </c>
      <c r="H39" s="18">
        <f t="shared" si="1"/>
        <v>451847</v>
      </c>
      <c r="I39" s="19">
        <f t="shared" si="2"/>
        <v>-12662.909999999974</v>
      </c>
    </row>
    <row r="40" spans="2:9">
      <c r="B40">
        <v>20180000022</v>
      </c>
      <c r="C40" s="72">
        <f>'Elenco residui'!C32</f>
        <v>0</v>
      </c>
      <c r="D40" s="15">
        <f>'Elenco residui'!D32-'Elenco residui'!E32</f>
        <v>138984</v>
      </c>
      <c r="E40" s="16">
        <f t="shared" si="3"/>
        <v>126321.09000000003</v>
      </c>
      <c r="F40" s="17">
        <f t="shared" si="0"/>
        <v>1</v>
      </c>
      <c r="G40" s="17" t="str">
        <f t="shared" si="4"/>
        <v>Sì</v>
      </c>
      <c r="H40" s="18">
        <f t="shared" si="1"/>
        <v>451847</v>
      </c>
      <c r="I40" s="19">
        <f t="shared" si="2"/>
        <v>-325525.90999999997</v>
      </c>
    </row>
    <row r="41" spans="2:9" hidden="1">
      <c r="B41">
        <v>20180000023</v>
      </c>
      <c r="C41" s="72">
        <f>'Elenco residui'!C33</f>
        <v>0</v>
      </c>
      <c r="D41" s="15">
        <f>'Elenco residui'!D33-'Elenco residui'!E33</f>
        <v>112120</v>
      </c>
      <c r="E41" s="16">
        <f t="shared" si="3"/>
        <v>-213405.90999999997</v>
      </c>
      <c r="F41" s="17">
        <f t="shared" si="0"/>
        <v>0</v>
      </c>
      <c r="G41" s="17" t="str">
        <f t="shared" si="4"/>
        <v>No</v>
      </c>
      <c r="H41" s="18">
        <f t="shared" si="1"/>
        <v>451847</v>
      </c>
      <c r="I41" s="19">
        <f t="shared" si="2"/>
        <v>-213405.90999999997</v>
      </c>
    </row>
    <row r="42" spans="2:9" hidden="1">
      <c r="B42">
        <v>20180000024</v>
      </c>
      <c r="C42" s="72">
        <f>'Elenco residui'!C34</f>
        <v>0</v>
      </c>
      <c r="D42" s="15">
        <f>'Elenco residui'!D34-'Elenco residui'!E34</f>
        <v>147019</v>
      </c>
      <c r="E42" s="16">
        <f t="shared" si="3"/>
        <v>-66386.909999999974</v>
      </c>
      <c r="F42" s="17">
        <f t="shared" si="0"/>
        <v>0</v>
      </c>
      <c r="G42" s="17" t="str">
        <f t="shared" si="4"/>
        <v>No</v>
      </c>
      <c r="H42" s="18">
        <f t="shared" si="1"/>
        <v>451847</v>
      </c>
      <c r="I42" s="19">
        <f t="shared" si="2"/>
        <v>-66386.909999999974</v>
      </c>
    </row>
    <row r="43" spans="2:9">
      <c r="B43">
        <v>20180000025</v>
      </c>
      <c r="C43" s="72">
        <f>'Elenco residui'!C35</f>
        <v>0</v>
      </c>
      <c r="D43" s="15">
        <f>'Elenco residui'!D35-'Elenco residui'!E35</f>
        <v>170000</v>
      </c>
      <c r="E43" s="16">
        <f t="shared" si="3"/>
        <v>103613.09000000003</v>
      </c>
      <c r="F43" s="17">
        <f t="shared" si="0"/>
        <v>1</v>
      </c>
      <c r="G43" s="17" t="str">
        <f t="shared" si="4"/>
        <v>Sì</v>
      </c>
      <c r="H43" s="18">
        <f t="shared" si="1"/>
        <v>451847</v>
      </c>
      <c r="I43" s="19">
        <f t="shared" si="2"/>
        <v>-348233.91</v>
      </c>
    </row>
    <row r="44" spans="2:9" hidden="1">
      <c r="B44">
        <v>20180000026</v>
      </c>
      <c r="C44" s="72">
        <f>'Elenco residui'!C36</f>
        <v>0</v>
      </c>
      <c r="D44" s="15">
        <f>'Elenco residui'!D36-'Elenco residui'!E36</f>
        <v>140000</v>
      </c>
      <c r="E44" s="16">
        <f t="shared" si="3"/>
        <v>-208233.90999999997</v>
      </c>
      <c r="F44" s="17">
        <f t="shared" si="0"/>
        <v>0</v>
      </c>
      <c r="G44" s="17" t="str">
        <f t="shared" si="4"/>
        <v>No</v>
      </c>
      <c r="H44" s="18">
        <f t="shared" si="1"/>
        <v>451847</v>
      </c>
      <c r="I44" s="19">
        <f t="shared" si="2"/>
        <v>-208233.90999999997</v>
      </c>
    </row>
    <row r="45" spans="2:9" hidden="1">
      <c r="B45">
        <v>20180000027</v>
      </c>
      <c r="C45" s="72">
        <f>'Elenco residui'!C37</f>
        <v>0</v>
      </c>
      <c r="D45" s="15">
        <f>'Elenco residui'!D37-'Elenco residui'!E37</f>
        <v>8403</v>
      </c>
      <c r="E45" s="16">
        <f t="shared" si="3"/>
        <v>-199830.90999999997</v>
      </c>
      <c r="F45" s="17">
        <f t="shared" si="0"/>
        <v>0</v>
      </c>
      <c r="G45" s="17" t="str">
        <f t="shared" si="4"/>
        <v>No</v>
      </c>
      <c r="H45" s="18">
        <f t="shared" si="1"/>
        <v>451847</v>
      </c>
      <c r="I45" s="19">
        <f t="shared" si="2"/>
        <v>-199830.90999999997</v>
      </c>
    </row>
    <row r="46" spans="2:9" hidden="1">
      <c r="B46">
        <v>20180000028</v>
      </c>
      <c r="C46" s="72">
        <f>'Elenco residui'!C38</f>
        <v>0</v>
      </c>
      <c r="D46" s="15">
        <f>'Elenco residui'!D38-'Elenco residui'!E38</f>
        <v>5568</v>
      </c>
      <c r="E46" s="16">
        <f t="shared" si="3"/>
        <v>-194262.90999999997</v>
      </c>
      <c r="F46" s="17">
        <f t="shared" si="0"/>
        <v>0</v>
      </c>
      <c r="G46" s="17" t="str">
        <f t="shared" si="4"/>
        <v>No</v>
      </c>
      <c r="H46" s="18">
        <f t="shared" si="1"/>
        <v>451847</v>
      </c>
      <c r="I46" s="19">
        <f t="shared" si="2"/>
        <v>-194262.90999999997</v>
      </c>
    </row>
    <row r="47" spans="2:9" hidden="1">
      <c r="B47">
        <v>20180000029</v>
      </c>
      <c r="C47" s="72">
        <f>'Elenco residui'!C39</f>
        <v>0</v>
      </c>
      <c r="D47" s="15">
        <f>'Elenco residui'!D39-'Elenco residui'!E39</f>
        <v>69440</v>
      </c>
      <c r="E47" s="16">
        <f t="shared" si="3"/>
        <v>-124822.90999999997</v>
      </c>
      <c r="F47" s="17">
        <f t="shared" si="0"/>
        <v>0</v>
      </c>
      <c r="G47" s="17" t="str">
        <f t="shared" si="4"/>
        <v>No</v>
      </c>
      <c r="H47" s="18">
        <f t="shared" si="1"/>
        <v>451847</v>
      </c>
      <c r="I47" s="19">
        <f t="shared" si="2"/>
        <v>-124822.90999999997</v>
      </c>
    </row>
    <row r="48" spans="2:9" hidden="1">
      <c r="B48">
        <v>20180000030</v>
      </c>
      <c r="C48" s="72">
        <f>'Elenco residui'!C40</f>
        <v>0</v>
      </c>
      <c r="D48" s="15">
        <f>'Elenco residui'!D40-'Elenco residui'!E40</f>
        <v>21855</v>
      </c>
      <c r="E48" s="16">
        <f t="shared" si="3"/>
        <v>-102967.90999999997</v>
      </c>
      <c r="F48" s="17">
        <f t="shared" si="0"/>
        <v>0</v>
      </c>
      <c r="G48" s="17" t="str">
        <f t="shared" si="4"/>
        <v>No</v>
      </c>
      <c r="H48" s="18">
        <f t="shared" si="1"/>
        <v>451847</v>
      </c>
      <c r="I48" s="19">
        <f t="shared" si="2"/>
        <v>-102967.90999999997</v>
      </c>
    </row>
    <row r="49" spans="2:9">
      <c r="B49">
        <v>20180000031</v>
      </c>
      <c r="C49" s="72">
        <f>'Elenco residui'!C41</f>
        <v>0</v>
      </c>
      <c r="D49" s="15">
        <f>'Elenco residui'!D41-'Elenco residui'!E41</f>
        <v>321548.75</v>
      </c>
      <c r="E49" s="16">
        <f t="shared" si="3"/>
        <v>218580.84000000003</v>
      </c>
      <c r="F49" s="17">
        <f t="shared" si="0"/>
        <v>1</v>
      </c>
      <c r="G49" s="17" t="str">
        <f t="shared" si="4"/>
        <v>Sì</v>
      </c>
      <c r="H49" s="18">
        <f t="shared" si="1"/>
        <v>451847</v>
      </c>
      <c r="I49" s="19">
        <f t="shared" si="2"/>
        <v>-233266.15999999997</v>
      </c>
    </row>
    <row r="50" spans="2:9" ht="27" hidden="1" customHeight="1">
      <c r="B50">
        <v>20180000032</v>
      </c>
      <c r="C50" s="72">
        <f>'Elenco residui'!C42</f>
        <v>0</v>
      </c>
      <c r="D50" s="15">
        <f>'Elenco residui'!D42-'Elenco residui'!E42</f>
        <v>9107.2099999999991</v>
      </c>
      <c r="E50" s="16">
        <f t="shared" si="3"/>
        <v>-224158.94999999998</v>
      </c>
      <c r="F50" s="17">
        <f t="shared" si="0"/>
        <v>0</v>
      </c>
      <c r="G50" s="17" t="str">
        <f t="shared" si="4"/>
        <v>No</v>
      </c>
      <c r="H50" s="18">
        <f t="shared" si="1"/>
        <v>451847</v>
      </c>
      <c r="I50" s="19">
        <f t="shared" si="2"/>
        <v>-224158.94999999998</v>
      </c>
    </row>
    <row r="51" spans="2:9">
      <c r="B51">
        <v>20180000033</v>
      </c>
      <c r="C51" s="72">
        <f>'Elenco residui'!C43</f>
        <v>0</v>
      </c>
      <c r="D51" s="15">
        <f>'Elenco residui'!D43-'Elenco residui'!E43</f>
        <v>1557548.98</v>
      </c>
      <c r="E51" s="16">
        <f t="shared" si="3"/>
        <v>1333390.03</v>
      </c>
      <c r="F51" s="17">
        <f t="shared" si="0"/>
        <v>3</v>
      </c>
      <c r="G51" s="17" t="str">
        <f t="shared" si="4"/>
        <v>Sì</v>
      </c>
      <c r="H51" s="18">
        <f t="shared" ref="H51:H82" si="5">$I$10</f>
        <v>451847</v>
      </c>
      <c r="I51" s="19">
        <f t="shared" si="2"/>
        <v>-22150.969999999972</v>
      </c>
    </row>
    <row r="52" spans="2:9">
      <c r="B52">
        <v>20180000034</v>
      </c>
      <c r="C52" s="72">
        <f>'Elenco residui'!C44</f>
        <v>0</v>
      </c>
      <c r="D52" s="15">
        <f>'Elenco residui'!D44-'Elenco residui'!E44</f>
        <v>2200238.2000000002</v>
      </c>
      <c r="E52" s="16">
        <f t="shared" si="3"/>
        <v>2178087.2300000004</v>
      </c>
      <c r="F52" s="17">
        <f t="shared" si="0"/>
        <v>5</v>
      </c>
      <c r="G52" s="17" t="str">
        <f t="shared" si="4"/>
        <v>Sì</v>
      </c>
      <c r="H52" s="18">
        <f t="shared" si="5"/>
        <v>451847</v>
      </c>
      <c r="I52" s="19">
        <f t="shared" si="2"/>
        <v>-81147.769999999553</v>
      </c>
    </row>
    <row r="53" spans="2:9" hidden="1">
      <c r="B53">
        <v>20180000035</v>
      </c>
      <c r="C53" s="72">
        <f>'Elenco residui'!C45</f>
        <v>0</v>
      </c>
      <c r="D53" s="15">
        <f>'Elenco residui'!D45-'Elenco residui'!E45</f>
        <v>5773</v>
      </c>
      <c r="E53" s="16">
        <f t="shared" si="3"/>
        <v>-75374.769999999553</v>
      </c>
      <c r="F53" s="17">
        <f t="shared" si="0"/>
        <v>0</v>
      </c>
      <c r="G53" s="17" t="str">
        <f t="shared" si="4"/>
        <v>No</v>
      </c>
      <c r="H53" s="18">
        <f t="shared" si="5"/>
        <v>451847</v>
      </c>
      <c r="I53" s="19">
        <f t="shared" si="2"/>
        <v>-75374.769999999553</v>
      </c>
    </row>
    <row r="54" spans="2:9">
      <c r="B54">
        <v>20180000036</v>
      </c>
      <c r="C54" s="72">
        <f>'Elenco residui'!C46</f>
        <v>0</v>
      </c>
      <c r="D54" s="15">
        <f>'Elenco residui'!D46-'Elenco residui'!E46</f>
        <v>372179.98</v>
      </c>
      <c r="E54" s="16">
        <f t="shared" si="3"/>
        <v>296805.21000000043</v>
      </c>
      <c r="F54" s="17">
        <f t="shared" si="0"/>
        <v>1</v>
      </c>
      <c r="G54" s="17" t="str">
        <f t="shared" si="4"/>
        <v>Sì</v>
      </c>
      <c r="H54" s="18">
        <f t="shared" si="5"/>
        <v>451847</v>
      </c>
      <c r="I54" s="19">
        <f t="shared" si="2"/>
        <v>-155041.78999999957</v>
      </c>
    </row>
    <row r="55" spans="2:9" hidden="1">
      <c r="B55">
        <v>20180000037</v>
      </c>
      <c r="C55" s="72">
        <f>'Elenco residui'!C47</f>
        <v>0</v>
      </c>
      <c r="D55" s="15">
        <f>'Elenco residui'!D47-'Elenco residui'!E47</f>
        <v>13784.55</v>
      </c>
      <c r="E55" s="16">
        <f t="shared" si="3"/>
        <v>-141257.23999999958</v>
      </c>
      <c r="F55" s="17">
        <f t="shared" si="0"/>
        <v>0</v>
      </c>
      <c r="G55" s="17" t="str">
        <f t="shared" si="4"/>
        <v>No</v>
      </c>
      <c r="H55" s="18">
        <f t="shared" si="5"/>
        <v>451847</v>
      </c>
      <c r="I55" s="19">
        <f t="shared" si="2"/>
        <v>-141257.23999999958</v>
      </c>
    </row>
    <row r="56" spans="2:9" hidden="1">
      <c r="B56">
        <v>20180000038</v>
      </c>
      <c r="C56" s="72">
        <f>'Elenco residui'!C48</f>
        <v>0</v>
      </c>
      <c r="D56" s="15">
        <f>'Elenco residui'!D48-'Elenco residui'!E48</f>
        <v>41266.69</v>
      </c>
      <c r="E56" s="16">
        <f t="shared" si="3"/>
        <v>-99990.549999999581</v>
      </c>
      <c r="F56" s="17">
        <f t="shared" si="0"/>
        <v>0</v>
      </c>
      <c r="G56" s="17" t="str">
        <f t="shared" si="4"/>
        <v>No</v>
      </c>
      <c r="H56" s="18">
        <f t="shared" si="5"/>
        <v>451847</v>
      </c>
      <c r="I56" s="19">
        <f t="shared" si="2"/>
        <v>-99990.549999999581</v>
      </c>
    </row>
    <row r="57" spans="2:9">
      <c r="B57">
        <v>20180000039</v>
      </c>
      <c r="C57" s="72">
        <f>'Elenco residui'!C49</f>
        <v>0</v>
      </c>
      <c r="D57" s="15">
        <f>'Elenco residui'!D49-'Elenco residui'!E49</f>
        <v>185267.17</v>
      </c>
      <c r="E57" s="16">
        <f t="shared" si="3"/>
        <v>85276.620000000432</v>
      </c>
      <c r="F57" s="17">
        <f t="shared" si="0"/>
        <v>1</v>
      </c>
      <c r="G57" s="17" t="str">
        <f t="shared" si="4"/>
        <v>Sì</v>
      </c>
      <c r="H57" s="18">
        <f t="shared" si="5"/>
        <v>451847</v>
      </c>
      <c r="I57" s="19">
        <f t="shared" si="2"/>
        <v>-366570.37999999954</v>
      </c>
    </row>
    <row r="58" spans="2:9" hidden="1">
      <c r="B58">
        <v>20180000040</v>
      </c>
      <c r="C58" s="72">
        <f>'Elenco residui'!C50</f>
        <v>0</v>
      </c>
      <c r="D58" s="15">
        <f>'Elenco residui'!D50-'Elenco residui'!E50</f>
        <v>93551.67</v>
      </c>
      <c r="E58" s="16">
        <f t="shared" si="3"/>
        <v>-273018.70999999956</v>
      </c>
      <c r="F58" s="17">
        <f t="shared" si="0"/>
        <v>0</v>
      </c>
      <c r="G58" s="17" t="str">
        <f t="shared" si="4"/>
        <v>No</v>
      </c>
      <c r="H58" s="18">
        <f t="shared" si="5"/>
        <v>451847</v>
      </c>
      <c r="I58" s="19">
        <f t="shared" si="2"/>
        <v>-273018.70999999956</v>
      </c>
    </row>
    <row r="59" spans="2:9" hidden="1">
      <c r="B59">
        <v>20180000041</v>
      </c>
      <c r="C59" s="72">
        <f>'Elenco residui'!C51</f>
        <v>0</v>
      </c>
      <c r="D59" s="15">
        <f>'Elenco residui'!D51-'Elenco residui'!E51</f>
        <v>42438.11</v>
      </c>
      <c r="E59" s="16">
        <f t="shared" si="3"/>
        <v>-230580.59999999957</v>
      </c>
      <c r="F59" s="17">
        <f t="shared" si="0"/>
        <v>0</v>
      </c>
      <c r="G59" s="17" t="str">
        <f t="shared" si="4"/>
        <v>No</v>
      </c>
      <c r="H59" s="18">
        <f t="shared" si="5"/>
        <v>451847</v>
      </c>
      <c r="I59" s="19">
        <f t="shared" si="2"/>
        <v>-230580.59999999957</v>
      </c>
    </row>
    <row r="60" spans="2:9" hidden="1">
      <c r="B60">
        <v>20180000042</v>
      </c>
      <c r="C60" s="72">
        <f>'Elenco residui'!C52</f>
        <v>0</v>
      </c>
      <c r="D60" s="15">
        <f>'Elenco residui'!D52-'Elenco residui'!E52</f>
        <v>426.08</v>
      </c>
      <c r="E60" s="16">
        <f t="shared" si="3"/>
        <v>-230154.51999999958</v>
      </c>
      <c r="F60" s="17">
        <f t="shared" si="0"/>
        <v>0</v>
      </c>
      <c r="G60" s="17" t="str">
        <f t="shared" si="4"/>
        <v>No</v>
      </c>
      <c r="H60" s="18">
        <f t="shared" si="5"/>
        <v>451847</v>
      </c>
      <c r="I60" s="19">
        <f t="shared" si="2"/>
        <v>-230154.51999999958</v>
      </c>
    </row>
    <row r="61" spans="2:9" hidden="1">
      <c r="B61">
        <v>20180000043</v>
      </c>
      <c r="C61" s="72">
        <f>'Elenco residui'!C53</f>
        <v>0</v>
      </c>
      <c r="D61" s="15">
        <f>'Elenco residui'!D53-'Elenco residui'!E53</f>
        <v>35000</v>
      </c>
      <c r="E61" s="16">
        <f t="shared" si="3"/>
        <v>-195154.51999999958</v>
      </c>
      <c r="F61" s="17">
        <f t="shared" si="0"/>
        <v>0</v>
      </c>
      <c r="G61" s="17" t="str">
        <f t="shared" si="4"/>
        <v>No</v>
      </c>
      <c r="H61" s="18">
        <f t="shared" si="5"/>
        <v>451847</v>
      </c>
      <c r="I61" s="19">
        <f t="shared" si="2"/>
        <v>-195154.51999999958</v>
      </c>
    </row>
    <row r="62" spans="2:9" hidden="1">
      <c r="B62">
        <v>20180000044</v>
      </c>
      <c r="C62" s="72">
        <f>'Elenco residui'!C54</f>
        <v>0</v>
      </c>
      <c r="D62" s="15">
        <f>'Elenco residui'!D54-'Elenco residui'!E54</f>
        <v>20370</v>
      </c>
      <c r="E62" s="16">
        <f t="shared" si="3"/>
        <v>-174784.51999999958</v>
      </c>
      <c r="F62" s="17">
        <f t="shared" si="0"/>
        <v>0</v>
      </c>
      <c r="G62" s="17" t="str">
        <f t="shared" si="4"/>
        <v>No</v>
      </c>
      <c r="H62" s="18">
        <f t="shared" si="5"/>
        <v>451847</v>
      </c>
      <c r="I62" s="19">
        <f t="shared" si="2"/>
        <v>-174784.51999999958</v>
      </c>
    </row>
    <row r="63" spans="2:9" hidden="1">
      <c r="B63">
        <v>20180000045</v>
      </c>
      <c r="C63" s="72">
        <f>'Elenco residui'!C55</f>
        <v>0</v>
      </c>
      <c r="D63" s="15">
        <f>'Elenco residui'!D55-'Elenco residui'!E55</f>
        <v>20000</v>
      </c>
      <c r="E63" s="16">
        <f t="shared" si="3"/>
        <v>-154784.51999999958</v>
      </c>
      <c r="F63" s="17">
        <f t="shared" si="0"/>
        <v>0</v>
      </c>
      <c r="G63" s="17" t="str">
        <f t="shared" si="4"/>
        <v>No</v>
      </c>
      <c r="H63" s="18">
        <f t="shared" si="5"/>
        <v>451847</v>
      </c>
      <c r="I63" s="19">
        <f t="shared" si="2"/>
        <v>-154784.51999999958</v>
      </c>
    </row>
    <row r="64" spans="2:9" hidden="1">
      <c r="B64">
        <v>20180000046</v>
      </c>
      <c r="C64" s="72">
        <f>'Elenco residui'!C56</f>
        <v>0</v>
      </c>
      <c r="D64" s="15">
        <f>'Elenco residui'!D56-'Elenco residui'!E56</f>
        <v>124689.92</v>
      </c>
      <c r="E64" s="16">
        <f t="shared" si="3"/>
        <v>-30094.599999999584</v>
      </c>
      <c r="F64" s="17">
        <f t="shared" si="0"/>
        <v>0</v>
      </c>
      <c r="G64" s="17" t="str">
        <f t="shared" si="4"/>
        <v>No</v>
      </c>
      <c r="H64" s="18">
        <f t="shared" si="5"/>
        <v>451847</v>
      </c>
      <c r="I64" s="19">
        <f t="shared" si="2"/>
        <v>-30094.599999999584</v>
      </c>
    </row>
    <row r="65" spans="2:9">
      <c r="B65">
        <v>20180000047</v>
      </c>
      <c r="C65" s="72">
        <f>'Elenco residui'!C57</f>
        <v>0</v>
      </c>
      <c r="D65" s="15">
        <f>'Elenco residui'!D57-'Elenco residui'!E57</f>
        <v>421351</v>
      </c>
      <c r="E65" s="16">
        <f t="shared" si="3"/>
        <v>391256.40000000043</v>
      </c>
      <c r="F65" s="17">
        <f t="shared" si="0"/>
        <v>1</v>
      </c>
      <c r="G65" s="17" t="str">
        <f t="shared" si="4"/>
        <v>Sì</v>
      </c>
      <c r="H65" s="18">
        <f t="shared" si="5"/>
        <v>451847</v>
      </c>
      <c r="I65" s="19">
        <f t="shared" si="2"/>
        <v>-60590.599999999569</v>
      </c>
    </row>
    <row r="66" spans="2:9" hidden="1">
      <c r="B66">
        <v>20180000048</v>
      </c>
      <c r="C66" s="72">
        <f>'Elenco residui'!C58</f>
        <v>0</v>
      </c>
      <c r="D66" s="15">
        <f>'Elenco residui'!D58-'Elenco residui'!E58</f>
        <v>15000</v>
      </c>
      <c r="E66" s="16">
        <f t="shared" si="3"/>
        <v>-45590.599999999569</v>
      </c>
      <c r="F66" s="17">
        <f t="shared" si="0"/>
        <v>0</v>
      </c>
      <c r="G66" s="17" t="str">
        <f t="shared" si="4"/>
        <v>No</v>
      </c>
      <c r="H66" s="18">
        <f t="shared" si="5"/>
        <v>451847</v>
      </c>
      <c r="I66" s="19">
        <f t="shared" si="2"/>
        <v>-45590.599999999569</v>
      </c>
    </row>
    <row r="67" spans="2:9">
      <c r="B67">
        <v>20180000049</v>
      </c>
      <c r="C67" s="72">
        <f>'Elenco residui'!C59</f>
        <v>0</v>
      </c>
      <c r="D67" s="15">
        <f>'Elenco residui'!D59-'Elenco residui'!E59</f>
        <v>225888.11</v>
      </c>
      <c r="E67" s="16">
        <f t="shared" si="3"/>
        <v>180297.51000000042</v>
      </c>
      <c r="F67" s="17">
        <f t="shared" si="0"/>
        <v>1</v>
      </c>
      <c r="G67" s="17" t="str">
        <f t="shared" si="4"/>
        <v>Sì</v>
      </c>
      <c r="H67" s="18">
        <f t="shared" si="5"/>
        <v>451847</v>
      </c>
      <c r="I67" s="19">
        <f t="shared" si="2"/>
        <v>-271549.48999999958</v>
      </c>
    </row>
    <row r="68" spans="2:9" hidden="1">
      <c r="B68">
        <v>20180000050</v>
      </c>
      <c r="C68" s="72">
        <f>'Elenco residui'!C60</f>
        <v>0</v>
      </c>
      <c r="D68" s="15">
        <f>'Elenco residui'!D60-'Elenco residui'!E60</f>
        <v>1000</v>
      </c>
      <c r="E68" s="16">
        <f t="shared" si="3"/>
        <v>-270549.48999999958</v>
      </c>
      <c r="F68" s="17">
        <f t="shared" si="0"/>
        <v>0</v>
      </c>
      <c r="G68" s="17" t="str">
        <f t="shared" si="4"/>
        <v>No</v>
      </c>
      <c r="H68" s="18">
        <f t="shared" si="5"/>
        <v>451847</v>
      </c>
      <c r="I68" s="19">
        <f t="shared" si="2"/>
        <v>-270549.48999999958</v>
      </c>
    </row>
    <row r="69" spans="2:9" hidden="1">
      <c r="B69">
        <v>20180000051</v>
      </c>
      <c r="C69" s="72">
        <f>'Elenco residui'!C61</f>
        <v>0</v>
      </c>
      <c r="D69" s="15">
        <f>'Elenco residui'!D61-'Elenco residui'!E61</f>
        <v>3806.64</v>
      </c>
      <c r="E69" s="16">
        <f t="shared" si="3"/>
        <v>-266742.84999999957</v>
      </c>
      <c r="F69" s="17">
        <f t="shared" si="0"/>
        <v>0</v>
      </c>
      <c r="G69" s="17" t="str">
        <f t="shared" si="4"/>
        <v>No</v>
      </c>
      <c r="H69" s="18">
        <f t="shared" si="5"/>
        <v>451847</v>
      </c>
      <c r="I69" s="19">
        <f t="shared" si="2"/>
        <v>-266742.84999999957</v>
      </c>
    </row>
    <row r="70" spans="2:9" hidden="1">
      <c r="B70">
        <v>20180000052</v>
      </c>
      <c r="C70" s="72">
        <f>'Elenco residui'!C62</f>
        <v>0</v>
      </c>
      <c r="D70" s="15">
        <f>'Elenco residui'!D62-'Elenco residui'!E62</f>
        <v>89000</v>
      </c>
      <c r="E70" s="16">
        <f t="shared" si="3"/>
        <v>-177742.84999999957</v>
      </c>
      <c r="F70" s="17">
        <f t="shared" si="0"/>
        <v>0</v>
      </c>
      <c r="G70" s="17" t="str">
        <f t="shared" si="4"/>
        <v>No</v>
      </c>
      <c r="H70" s="18">
        <f t="shared" si="5"/>
        <v>451847</v>
      </c>
      <c r="I70" s="19">
        <f t="shared" si="2"/>
        <v>-177742.84999999957</v>
      </c>
    </row>
    <row r="71" spans="2:9" hidden="1">
      <c r="B71">
        <v>20180000053</v>
      </c>
      <c r="C71" s="72">
        <f>'Elenco residui'!C63</f>
        <v>0</v>
      </c>
      <c r="D71" s="15">
        <f>'Elenco residui'!D63-'Elenco residui'!E63</f>
        <v>35400</v>
      </c>
      <c r="E71" s="16">
        <f t="shared" si="3"/>
        <v>-142342.84999999957</v>
      </c>
      <c r="F71" s="17">
        <f t="shared" si="0"/>
        <v>0</v>
      </c>
      <c r="G71" s="17" t="str">
        <f t="shared" si="4"/>
        <v>No</v>
      </c>
      <c r="H71" s="18">
        <f t="shared" si="5"/>
        <v>451847</v>
      </c>
      <c r="I71" s="19">
        <f t="shared" si="2"/>
        <v>-142342.84999999957</v>
      </c>
    </row>
    <row r="72" spans="2:9" ht="29.25" hidden="1" customHeight="1">
      <c r="B72">
        <v>20180000054</v>
      </c>
      <c r="C72" s="72">
        <f>'Elenco residui'!C64</f>
        <v>0</v>
      </c>
      <c r="D72" s="15">
        <f>'Elenco residui'!D64-'Elenco residui'!E64</f>
        <v>25000</v>
      </c>
      <c r="E72" s="16">
        <f t="shared" si="3"/>
        <v>-117342.84999999957</v>
      </c>
      <c r="F72" s="17">
        <f t="shared" si="0"/>
        <v>0</v>
      </c>
      <c r="G72" s="17" t="str">
        <f t="shared" si="4"/>
        <v>No</v>
      </c>
      <c r="H72" s="18">
        <f t="shared" si="5"/>
        <v>451847</v>
      </c>
      <c r="I72" s="19">
        <f t="shared" si="2"/>
        <v>-117342.84999999957</v>
      </c>
    </row>
    <row r="73" spans="2:9" ht="26.25" hidden="1" customHeight="1">
      <c r="B73">
        <v>20180000055</v>
      </c>
      <c r="C73" s="72">
        <f>'Elenco residui'!C65</f>
        <v>0</v>
      </c>
      <c r="D73" s="15">
        <f>'Elenco residui'!D65-'Elenco residui'!E65</f>
        <v>57192.43</v>
      </c>
      <c r="E73" s="16">
        <f t="shared" si="3"/>
        <v>-60150.419999999569</v>
      </c>
      <c r="F73" s="17">
        <f t="shared" si="0"/>
        <v>0</v>
      </c>
      <c r="G73" s="17" t="str">
        <f t="shared" si="4"/>
        <v>No</v>
      </c>
      <c r="H73" s="18">
        <f t="shared" si="5"/>
        <v>451847</v>
      </c>
      <c r="I73" s="19">
        <f t="shared" si="2"/>
        <v>-60150.419999999569</v>
      </c>
    </row>
    <row r="74" spans="2:9">
      <c r="B74">
        <v>20180000056</v>
      </c>
      <c r="C74" s="72">
        <f>'Elenco residui'!C66</f>
        <v>0</v>
      </c>
      <c r="D74" s="15">
        <f>'Elenco residui'!D66-'Elenco residui'!E66</f>
        <v>92535</v>
      </c>
      <c r="E74" s="16">
        <f t="shared" si="3"/>
        <v>32384.580000000431</v>
      </c>
      <c r="F74" s="17">
        <f t="shared" si="0"/>
        <v>1</v>
      </c>
      <c r="G74" s="17" t="str">
        <f t="shared" si="4"/>
        <v>Sì</v>
      </c>
      <c r="H74" s="18">
        <f t="shared" si="5"/>
        <v>451847</v>
      </c>
      <c r="I74" s="19">
        <f t="shared" si="2"/>
        <v>-419462.41999999958</v>
      </c>
    </row>
    <row r="75" spans="2:9" hidden="1">
      <c r="B75">
        <v>20180000057</v>
      </c>
      <c r="C75" s="72">
        <f>'Elenco residui'!C67</f>
        <v>0</v>
      </c>
      <c r="D75" s="15">
        <f>'Elenco residui'!D67-'Elenco residui'!E67</f>
        <v>10693.79</v>
      </c>
      <c r="E75" s="16">
        <f t="shared" si="3"/>
        <v>-408768.6299999996</v>
      </c>
      <c r="F75" s="17">
        <f t="shared" si="0"/>
        <v>0</v>
      </c>
      <c r="G75" s="17" t="str">
        <f t="shared" si="4"/>
        <v>No</v>
      </c>
      <c r="H75" s="18">
        <f t="shared" si="5"/>
        <v>451847</v>
      </c>
      <c r="I75" s="19">
        <f t="shared" si="2"/>
        <v>-408768.6299999996</v>
      </c>
    </row>
    <row r="76" spans="2:9" hidden="1">
      <c r="B76">
        <v>20180000058</v>
      </c>
      <c r="C76" s="72">
        <f>'Elenco residui'!C68</f>
        <v>0</v>
      </c>
      <c r="D76" s="15">
        <f>'Elenco residui'!D68-'Elenco residui'!E68</f>
        <v>15301.5</v>
      </c>
      <c r="E76" s="16">
        <f t="shared" si="3"/>
        <v>-393467.1299999996</v>
      </c>
      <c r="F76" s="17">
        <f t="shared" si="0"/>
        <v>0</v>
      </c>
      <c r="G76" s="17" t="str">
        <f t="shared" si="4"/>
        <v>No</v>
      </c>
      <c r="H76" s="18">
        <f t="shared" si="5"/>
        <v>451847</v>
      </c>
      <c r="I76" s="19">
        <f t="shared" si="2"/>
        <v>-393467.1299999996</v>
      </c>
    </row>
    <row r="77" spans="2:9" hidden="1">
      <c r="B77">
        <v>20180000059</v>
      </c>
      <c r="C77" s="72">
        <f>'Elenco residui'!C69</f>
        <v>0</v>
      </c>
      <c r="D77" s="15">
        <f>'Elenco residui'!D69-'Elenco residui'!E69</f>
        <v>97000</v>
      </c>
      <c r="E77" s="16">
        <f t="shared" si="3"/>
        <v>-296467.1299999996</v>
      </c>
      <c r="F77" s="17">
        <f t="shared" si="0"/>
        <v>0</v>
      </c>
      <c r="G77" s="17" t="str">
        <f t="shared" si="4"/>
        <v>No</v>
      </c>
      <c r="H77" s="18">
        <f t="shared" si="5"/>
        <v>451847</v>
      </c>
      <c r="I77" s="19">
        <f t="shared" si="2"/>
        <v>-296467.1299999996</v>
      </c>
    </row>
    <row r="78" spans="2:9" hidden="1">
      <c r="B78">
        <v>20180000060</v>
      </c>
      <c r="C78" s="72">
        <f>'Elenco residui'!C70</f>
        <v>0</v>
      </c>
      <c r="D78" s="15">
        <f>'Elenco residui'!D70-'Elenco residui'!E70</f>
        <v>10000</v>
      </c>
      <c r="E78" s="16">
        <f t="shared" si="3"/>
        <v>-286467.1299999996</v>
      </c>
      <c r="F78" s="17">
        <f t="shared" si="0"/>
        <v>0</v>
      </c>
      <c r="G78" s="17" t="str">
        <f t="shared" si="4"/>
        <v>No</v>
      </c>
      <c r="H78" s="18">
        <f t="shared" si="5"/>
        <v>451847</v>
      </c>
      <c r="I78" s="19">
        <f t="shared" si="2"/>
        <v>-286467.1299999996</v>
      </c>
    </row>
    <row r="79" spans="2:9" hidden="1">
      <c r="B79">
        <v>20180000061</v>
      </c>
      <c r="C79" s="72">
        <f>'Elenco residui'!C71</f>
        <v>0</v>
      </c>
      <c r="D79" s="15">
        <f>'Elenco residui'!D71-'Elenco residui'!E71</f>
        <v>11244.1</v>
      </c>
      <c r="E79" s="16">
        <f t="shared" si="3"/>
        <v>-275223.02999999962</v>
      </c>
      <c r="F79" s="17">
        <f t="shared" si="0"/>
        <v>0</v>
      </c>
      <c r="G79" s="17" t="str">
        <f t="shared" si="4"/>
        <v>No</v>
      </c>
      <c r="H79" s="18">
        <f t="shared" si="5"/>
        <v>451847</v>
      </c>
      <c r="I79" s="19">
        <f t="shared" si="2"/>
        <v>-275223.02999999962</v>
      </c>
    </row>
    <row r="80" spans="2:9" hidden="1">
      <c r="B80">
        <v>20180000062</v>
      </c>
      <c r="C80" s="72">
        <f>'Elenco residui'!C72</f>
        <v>0</v>
      </c>
      <c r="D80" s="15">
        <f>'Elenco residui'!D72-'Elenco residui'!E72</f>
        <v>35184.65</v>
      </c>
      <c r="E80" s="16">
        <f t="shared" si="3"/>
        <v>-240038.37999999963</v>
      </c>
      <c r="F80" s="17">
        <f t="shared" si="0"/>
        <v>0</v>
      </c>
      <c r="G80" s="17" t="str">
        <f t="shared" si="4"/>
        <v>No</v>
      </c>
      <c r="H80" s="18">
        <f t="shared" si="5"/>
        <v>451847</v>
      </c>
      <c r="I80" s="19">
        <f t="shared" si="2"/>
        <v>-240038.37999999963</v>
      </c>
    </row>
    <row r="81" spans="2:9" hidden="1">
      <c r="B81">
        <v>20180000063</v>
      </c>
      <c r="C81" s="72">
        <f>'Elenco residui'!C73</f>
        <v>0</v>
      </c>
      <c r="D81" s="15">
        <f>'Elenco residui'!D73-'Elenco residui'!E73</f>
        <v>175582</v>
      </c>
      <c r="E81" s="16">
        <f t="shared" si="3"/>
        <v>-64456.379999999626</v>
      </c>
      <c r="F81" s="17">
        <f t="shared" si="0"/>
        <v>0</v>
      </c>
      <c r="G81" s="17" t="str">
        <f t="shared" si="4"/>
        <v>No</v>
      </c>
      <c r="H81" s="18">
        <f t="shared" si="5"/>
        <v>451847</v>
      </c>
      <c r="I81" s="19">
        <f t="shared" si="2"/>
        <v>-64456.379999999626</v>
      </c>
    </row>
    <row r="82" spans="2:9" hidden="1">
      <c r="B82">
        <v>20180000064</v>
      </c>
      <c r="C82" s="72">
        <f>'Elenco residui'!C74</f>
        <v>0</v>
      </c>
      <c r="D82" s="15">
        <f>'Elenco residui'!D74-'Elenco residui'!E74</f>
        <v>59531.32</v>
      </c>
      <c r="E82" s="16">
        <f t="shared" si="3"/>
        <v>-4925.0599999996266</v>
      </c>
      <c r="F82" s="17">
        <f t="shared" si="0"/>
        <v>0</v>
      </c>
      <c r="G82" s="17" t="str">
        <f t="shared" si="4"/>
        <v>No</v>
      </c>
      <c r="H82" s="18">
        <f t="shared" si="5"/>
        <v>451847</v>
      </c>
      <c r="I82" s="19">
        <f t="shared" si="2"/>
        <v>-4925.0599999996266</v>
      </c>
    </row>
    <row r="83" spans="2:9">
      <c r="B83">
        <v>20180000065</v>
      </c>
      <c r="C83" s="72">
        <f>'Elenco residui'!C75</f>
        <v>0</v>
      </c>
      <c r="D83" s="15">
        <f>'Elenco residui'!D75-'Elenco residui'!E75</f>
        <v>199442.41</v>
      </c>
      <c r="E83" s="16">
        <f t="shared" si="3"/>
        <v>194517.35000000038</v>
      </c>
      <c r="F83" s="17">
        <f t="shared" ref="F83:F146" si="6">IF(E83&gt;0,ROUND(E83/H83+0.5,0),0)</f>
        <v>1</v>
      </c>
      <c r="G83" s="17" t="str">
        <f t="shared" si="4"/>
        <v>Sì</v>
      </c>
      <c r="H83" s="18">
        <f t="shared" ref="H83:H117" si="7">$I$10</f>
        <v>451847</v>
      </c>
      <c r="I83" s="19">
        <f t="shared" ref="I83:I146" si="8">E83-(F83*H83)</f>
        <v>-257329.64999999962</v>
      </c>
    </row>
    <row r="84" spans="2:9" hidden="1">
      <c r="B84">
        <v>20180000066</v>
      </c>
      <c r="C84" s="72">
        <f>'Elenco residui'!C76</f>
        <v>0</v>
      </c>
      <c r="D84" s="15">
        <f>'Elenco residui'!D76-'Elenco residui'!E76</f>
        <v>159.63999999999999</v>
      </c>
      <c r="E84" s="16">
        <f t="shared" ref="E84:E147" si="9">D84+I83</f>
        <v>-257170.0099999996</v>
      </c>
      <c r="F84" s="17">
        <f t="shared" si="6"/>
        <v>0</v>
      </c>
      <c r="G84" s="17" t="str">
        <f t="shared" ref="G84:G118" si="10">IF(F84=0,"No","Sì")</f>
        <v>No</v>
      </c>
      <c r="H84" s="18">
        <f t="shared" si="7"/>
        <v>451847</v>
      </c>
      <c r="I84" s="19">
        <f t="shared" si="8"/>
        <v>-257170.0099999996</v>
      </c>
    </row>
    <row r="85" spans="2:9" hidden="1">
      <c r="B85">
        <v>20180000067</v>
      </c>
      <c r="C85" s="72">
        <f>'Elenco residui'!C77</f>
        <v>0</v>
      </c>
      <c r="D85" s="15">
        <f>'Elenco residui'!D77-'Elenco residui'!E77</f>
        <v>3518.97</v>
      </c>
      <c r="E85" s="16">
        <f t="shared" si="9"/>
        <v>-253651.0399999996</v>
      </c>
      <c r="F85" s="17">
        <f t="shared" si="6"/>
        <v>0</v>
      </c>
      <c r="G85" s="17" t="str">
        <f t="shared" si="10"/>
        <v>No</v>
      </c>
      <c r="H85" s="18">
        <f t="shared" si="7"/>
        <v>451847</v>
      </c>
      <c r="I85" s="19">
        <f t="shared" si="8"/>
        <v>-253651.0399999996</v>
      </c>
    </row>
    <row r="86" spans="2:9" hidden="1">
      <c r="B86">
        <v>20180000068</v>
      </c>
      <c r="C86" s="72">
        <f>'Elenco residui'!C78</f>
        <v>0</v>
      </c>
      <c r="D86" s="15">
        <f>'Elenco residui'!D78-'Elenco residui'!E78</f>
        <v>315.82</v>
      </c>
      <c r="E86" s="16">
        <f t="shared" si="9"/>
        <v>-253335.21999999959</v>
      </c>
      <c r="F86" s="17">
        <f t="shared" si="6"/>
        <v>0</v>
      </c>
      <c r="G86" s="17" t="str">
        <f t="shared" si="10"/>
        <v>No</v>
      </c>
      <c r="H86" s="18">
        <f t="shared" si="7"/>
        <v>451847</v>
      </c>
      <c r="I86" s="19">
        <f t="shared" si="8"/>
        <v>-253335.21999999959</v>
      </c>
    </row>
    <row r="87" spans="2:9" hidden="1">
      <c r="B87">
        <v>20180000069</v>
      </c>
      <c r="C87" s="72">
        <f>'Elenco residui'!C79</f>
        <v>0</v>
      </c>
      <c r="D87" s="15">
        <f>'Elenco residui'!D79-'Elenco residui'!E79</f>
        <v>389.51</v>
      </c>
      <c r="E87" s="16">
        <f t="shared" si="9"/>
        <v>-252945.70999999958</v>
      </c>
      <c r="F87" s="17">
        <f t="shared" si="6"/>
        <v>0</v>
      </c>
      <c r="G87" s="17" t="str">
        <f t="shared" si="10"/>
        <v>No</v>
      </c>
      <c r="H87" s="18">
        <f t="shared" si="7"/>
        <v>451847</v>
      </c>
      <c r="I87" s="19">
        <f t="shared" si="8"/>
        <v>-252945.70999999958</v>
      </c>
    </row>
    <row r="88" spans="2:9" hidden="1">
      <c r="B88">
        <v>20180000070</v>
      </c>
      <c r="C88" s="72">
        <f>'Elenco residui'!C80</f>
        <v>0</v>
      </c>
      <c r="D88" s="15">
        <f>'Elenco residui'!D80-'Elenco residui'!E80</f>
        <v>1723.44</v>
      </c>
      <c r="E88" s="16">
        <f t="shared" si="9"/>
        <v>-251222.26999999958</v>
      </c>
      <c r="F88" s="17">
        <f t="shared" si="6"/>
        <v>0</v>
      </c>
      <c r="G88" s="17" t="str">
        <f t="shared" si="10"/>
        <v>No</v>
      </c>
      <c r="H88" s="18">
        <f t="shared" si="7"/>
        <v>451847</v>
      </c>
      <c r="I88" s="19">
        <f t="shared" si="8"/>
        <v>-251222.26999999958</v>
      </c>
    </row>
    <row r="89" spans="2:9" hidden="1">
      <c r="B89">
        <v>20180000071</v>
      </c>
      <c r="C89" s="72">
        <f>'Elenco residui'!C81</f>
        <v>0</v>
      </c>
      <c r="D89" s="15">
        <f>'Elenco residui'!D81-'Elenco residui'!E81</f>
        <v>104.3</v>
      </c>
      <c r="E89" s="16">
        <f t="shared" si="9"/>
        <v>-251117.96999999959</v>
      </c>
      <c r="F89" s="17">
        <f t="shared" si="6"/>
        <v>0</v>
      </c>
      <c r="G89" s="17" t="str">
        <f t="shared" si="10"/>
        <v>No</v>
      </c>
      <c r="H89" s="18">
        <f t="shared" si="7"/>
        <v>451847</v>
      </c>
      <c r="I89" s="19">
        <f t="shared" si="8"/>
        <v>-251117.96999999959</v>
      </c>
    </row>
    <row r="90" spans="2:9" hidden="1">
      <c r="B90">
        <v>20180000072</v>
      </c>
      <c r="C90" s="72">
        <f>'Elenco residui'!C82</f>
        <v>0</v>
      </c>
      <c r="D90" s="15">
        <f>'Elenco residui'!D82-'Elenco residui'!E82</f>
        <v>1043</v>
      </c>
      <c r="E90" s="16">
        <f t="shared" si="9"/>
        <v>-250074.96999999959</v>
      </c>
      <c r="F90" s="17">
        <f t="shared" si="6"/>
        <v>0</v>
      </c>
      <c r="G90" s="17" t="str">
        <f t="shared" si="10"/>
        <v>No</v>
      </c>
      <c r="H90" s="18">
        <f t="shared" si="7"/>
        <v>451847</v>
      </c>
      <c r="I90" s="19">
        <f t="shared" si="8"/>
        <v>-250074.96999999959</v>
      </c>
    </row>
    <row r="91" spans="2:9" hidden="1">
      <c r="B91">
        <v>20180000073</v>
      </c>
      <c r="C91" s="72">
        <f>'Elenco residui'!C83</f>
        <v>0</v>
      </c>
      <c r="D91" s="15">
        <f>'Elenco residui'!D83-'Elenco residui'!E83</f>
        <v>726.82</v>
      </c>
      <c r="E91" s="16">
        <f t="shared" si="9"/>
        <v>-249348.14999999959</v>
      </c>
      <c r="F91" s="17">
        <f t="shared" si="6"/>
        <v>0</v>
      </c>
      <c r="G91" s="17" t="str">
        <f t="shared" si="10"/>
        <v>No</v>
      </c>
      <c r="H91" s="18">
        <f t="shared" si="7"/>
        <v>451847</v>
      </c>
      <c r="I91" s="19">
        <f t="shared" si="8"/>
        <v>-249348.14999999959</v>
      </c>
    </row>
    <row r="92" spans="2:9" hidden="1">
      <c r="B92">
        <v>20180000074</v>
      </c>
      <c r="C92" s="72">
        <f>'Elenco residui'!C84</f>
        <v>0</v>
      </c>
      <c r="D92" s="15">
        <f>'Elenco residui'!D84-'Elenco residui'!E84</f>
        <v>971</v>
      </c>
      <c r="E92" s="16">
        <f t="shared" si="9"/>
        <v>-248377.14999999959</v>
      </c>
      <c r="F92" s="17">
        <f t="shared" si="6"/>
        <v>0</v>
      </c>
      <c r="G92" s="17" t="str">
        <f t="shared" si="10"/>
        <v>No</v>
      </c>
      <c r="H92" s="18">
        <f t="shared" si="7"/>
        <v>451847</v>
      </c>
      <c r="I92" s="19">
        <f t="shared" si="8"/>
        <v>-248377.14999999959</v>
      </c>
    </row>
    <row r="93" spans="2:9" hidden="1">
      <c r="B93">
        <v>20180000075</v>
      </c>
      <c r="C93" s="72">
        <f>'Elenco residui'!C85</f>
        <v>0</v>
      </c>
      <c r="D93" s="15">
        <f>'Elenco residui'!D85-'Elenco residui'!E85</f>
        <v>2070.5</v>
      </c>
      <c r="E93" s="16">
        <f t="shared" si="9"/>
        <v>-246306.64999999959</v>
      </c>
      <c r="F93" s="17">
        <f t="shared" si="6"/>
        <v>0</v>
      </c>
      <c r="G93" s="17" t="str">
        <f t="shared" si="10"/>
        <v>No</v>
      </c>
      <c r="H93" s="18">
        <f t="shared" si="7"/>
        <v>451847</v>
      </c>
      <c r="I93" s="19">
        <f t="shared" si="8"/>
        <v>-246306.64999999959</v>
      </c>
    </row>
    <row r="94" spans="2:9" hidden="1">
      <c r="B94">
        <v>20180000076</v>
      </c>
      <c r="C94" s="72">
        <f>'Elenco residui'!C86</f>
        <v>0</v>
      </c>
      <c r="D94" s="15">
        <f>'Elenco residui'!D86-'Elenco residui'!E86</f>
        <v>876.9</v>
      </c>
      <c r="E94" s="16">
        <f t="shared" si="9"/>
        <v>-245429.74999999959</v>
      </c>
      <c r="F94" s="17">
        <f t="shared" si="6"/>
        <v>0</v>
      </c>
      <c r="G94" s="17" t="str">
        <f t="shared" si="10"/>
        <v>No</v>
      </c>
      <c r="H94" s="18">
        <f t="shared" si="7"/>
        <v>451847</v>
      </c>
      <c r="I94" s="19">
        <f t="shared" si="8"/>
        <v>-245429.74999999959</v>
      </c>
    </row>
    <row r="95" spans="2:9" hidden="1">
      <c r="B95">
        <v>20180000077</v>
      </c>
      <c r="C95" s="72">
        <f>'Elenco residui'!C87</f>
        <v>0</v>
      </c>
      <c r="D95" s="15">
        <f>'Elenco residui'!D87-'Elenco residui'!E87</f>
        <v>1204</v>
      </c>
      <c r="E95" s="16">
        <f t="shared" si="9"/>
        <v>-244225.74999999959</v>
      </c>
      <c r="F95" s="17">
        <f t="shared" si="6"/>
        <v>0</v>
      </c>
      <c r="G95" s="17" t="str">
        <f t="shared" si="10"/>
        <v>No</v>
      </c>
      <c r="H95" s="18">
        <f t="shared" si="7"/>
        <v>451847</v>
      </c>
      <c r="I95" s="19">
        <f t="shared" si="8"/>
        <v>-244225.74999999959</v>
      </c>
    </row>
    <row r="96" spans="2:9" hidden="1">
      <c r="B96">
        <v>20180000078</v>
      </c>
      <c r="C96" s="72">
        <f>'Elenco residui'!C88</f>
        <v>0</v>
      </c>
      <c r="D96" s="15">
        <f>'Elenco residui'!D88-'Elenco residui'!E88</f>
        <v>3003.2</v>
      </c>
      <c r="E96" s="16">
        <f t="shared" si="9"/>
        <v>-241222.54999999958</v>
      </c>
      <c r="F96" s="17">
        <f t="shared" si="6"/>
        <v>0</v>
      </c>
      <c r="G96" s="17" t="str">
        <f t="shared" si="10"/>
        <v>No</v>
      </c>
      <c r="H96" s="18">
        <f t="shared" si="7"/>
        <v>451847</v>
      </c>
      <c r="I96" s="19">
        <f t="shared" si="8"/>
        <v>-241222.54999999958</v>
      </c>
    </row>
    <row r="97" spans="2:9" hidden="1">
      <c r="B97">
        <v>20180000079</v>
      </c>
      <c r="C97" s="72">
        <f>'Elenco residui'!C89</f>
        <v>0</v>
      </c>
      <c r="D97" s="15">
        <f>'Elenco residui'!D89-'Elenco residui'!E89</f>
        <v>346.4</v>
      </c>
      <c r="E97" s="16">
        <f t="shared" si="9"/>
        <v>-240876.14999999959</v>
      </c>
      <c r="F97" s="17">
        <f t="shared" si="6"/>
        <v>0</v>
      </c>
      <c r="G97" s="17" t="str">
        <f t="shared" si="10"/>
        <v>No</v>
      </c>
      <c r="H97" s="18">
        <f t="shared" si="7"/>
        <v>451847</v>
      </c>
      <c r="I97" s="19">
        <f t="shared" si="8"/>
        <v>-240876.14999999959</v>
      </c>
    </row>
    <row r="98" spans="2:9" hidden="1">
      <c r="B98">
        <v>20180000080</v>
      </c>
      <c r="C98" s="72">
        <f>'Elenco residui'!C90</f>
        <v>0</v>
      </c>
      <c r="D98" s="15">
        <f>'Elenco residui'!D90-'Elenco residui'!E90</f>
        <v>300</v>
      </c>
      <c r="E98" s="16">
        <f t="shared" si="9"/>
        <v>-240576.14999999959</v>
      </c>
      <c r="F98" s="17">
        <f t="shared" si="6"/>
        <v>0</v>
      </c>
      <c r="G98" s="17" t="str">
        <f t="shared" si="10"/>
        <v>No</v>
      </c>
      <c r="H98" s="18">
        <f t="shared" si="7"/>
        <v>451847</v>
      </c>
      <c r="I98" s="19">
        <f t="shared" si="8"/>
        <v>-240576.14999999959</v>
      </c>
    </row>
    <row r="99" spans="2:9" hidden="1">
      <c r="B99">
        <v>20180000081</v>
      </c>
      <c r="C99" s="72">
        <f>'Elenco residui'!C91</f>
        <v>0</v>
      </c>
      <c r="D99" s="15">
        <f>'Elenco residui'!D91-'Elenco residui'!E91</f>
        <v>104.3</v>
      </c>
      <c r="E99" s="16">
        <f t="shared" si="9"/>
        <v>-240471.8499999996</v>
      </c>
      <c r="F99" s="17">
        <f t="shared" si="6"/>
        <v>0</v>
      </c>
      <c r="G99" s="17" t="str">
        <f t="shared" si="10"/>
        <v>No</v>
      </c>
      <c r="H99" s="18">
        <f t="shared" si="7"/>
        <v>451847</v>
      </c>
      <c r="I99" s="19">
        <f t="shared" si="8"/>
        <v>-240471.8499999996</v>
      </c>
    </row>
    <row r="100" spans="2:9" hidden="1">
      <c r="B100">
        <v>20180000082</v>
      </c>
      <c r="C100" s="72">
        <f>'Elenco residui'!C92</f>
        <v>0</v>
      </c>
      <c r="D100" s="15">
        <f>'Elenco residui'!D92-'Elenco residui'!E92</f>
        <v>164478.14000000001</v>
      </c>
      <c r="E100" s="16">
        <f t="shared" si="9"/>
        <v>-75993.709999999584</v>
      </c>
      <c r="F100" s="17">
        <f t="shared" si="6"/>
        <v>0</v>
      </c>
      <c r="G100" s="17" t="str">
        <f t="shared" si="10"/>
        <v>No</v>
      </c>
      <c r="H100" s="18">
        <f t="shared" si="7"/>
        <v>451847</v>
      </c>
      <c r="I100" s="19">
        <f t="shared" si="8"/>
        <v>-75993.709999999584</v>
      </c>
    </row>
    <row r="101" spans="2:9">
      <c r="B101">
        <v>20180000083</v>
      </c>
      <c r="C101" s="72">
        <f>'Elenco residui'!C93</f>
        <v>0</v>
      </c>
      <c r="D101" s="15">
        <f>'Elenco residui'!D93-'Elenco residui'!E93</f>
        <v>244736.62</v>
      </c>
      <c r="E101" s="16">
        <f t="shared" si="9"/>
        <v>168742.91000000041</v>
      </c>
      <c r="F101" s="17">
        <f t="shared" si="6"/>
        <v>1</v>
      </c>
      <c r="G101" s="17" t="str">
        <f t="shared" si="10"/>
        <v>Sì</v>
      </c>
      <c r="H101" s="18">
        <f t="shared" si="7"/>
        <v>451847</v>
      </c>
      <c r="I101" s="19">
        <f t="shared" si="8"/>
        <v>-283104.08999999962</v>
      </c>
    </row>
    <row r="102" spans="2:9">
      <c r="B102">
        <v>20180000084</v>
      </c>
      <c r="C102" s="72">
        <f>'Elenco residui'!C94</f>
        <v>0</v>
      </c>
      <c r="D102" s="15">
        <f>'Elenco residui'!D94-'Elenco residui'!E94</f>
        <v>290570.12</v>
      </c>
      <c r="E102" s="16">
        <f t="shared" si="9"/>
        <v>7466.0300000003772</v>
      </c>
      <c r="F102" s="17">
        <f t="shared" si="6"/>
        <v>1</v>
      </c>
      <c r="G102" s="17" t="str">
        <f t="shared" si="10"/>
        <v>Sì</v>
      </c>
      <c r="H102" s="18">
        <f t="shared" si="7"/>
        <v>451847</v>
      </c>
      <c r="I102" s="19">
        <f t="shared" si="8"/>
        <v>-444380.96999999962</v>
      </c>
    </row>
    <row r="103" spans="2:9" hidden="1">
      <c r="B103">
        <v>20180000085</v>
      </c>
      <c r="C103" s="72">
        <f>'Elenco residui'!C95</f>
        <v>0</v>
      </c>
      <c r="D103" s="15">
        <f>'Elenco residui'!D95-'Elenco residui'!E95</f>
        <v>31118.21</v>
      </c>
      <c r="E103" s="16">
        <f t="shared" si="9"/>
        <v>-413262.7599999996</v>
      </c>
      <c r="F103" s="17">
        <f t="shared" si="6"/>
        <v>0</v>
      </c>
      <c r="G103" s="17" t="str">
        <f t="shared" si="10"/>
        <v>No</v>
      </c>
      <c r="H103" s="18">
        <f t="shared" si="7"/>
        <v>451847</v>
      </c>
      <c r="I103" s="19">
        <f t="shared" si="8"/>
        <v>-413262.7599999996</v>
      </c>
    </row>
    <row r="104" spans="2:9" hidden="1">
      <c r="B104">
        <v>20180000086</v>
      </c>
      <c r="C104" s="72">
        <f>'Elenco residui'!C96</f>
        <v>0</v>
      </c>
      <c r="D104" s="15">
        <f>'Elenco residui'!D96-'Elenco residui'!E96</f>
        <v>18558.3</v>
      </c>
      <c r="E104" s="16">
        <f t="shared" si="9"/>
        <v>-394704.45999999961</v>
      </c>
      <c r="F104" s="17">
        <f t="shared" si="6"/>
        <v>0</v>
      </c>
      <c r="G104" s="17" t="str">
        <f t="shared" si="10"/>
        <v>No</v>
      </c>
      <c r="H104" s="18">
        <f t="shared" si="7"/>
        <v>451847</v>
      </c>
      <c r="I104" s="19">
        <f t="shared" si="8"/>
        <v>-394704.45999999961</v>
      </c>
    </row>
    <row r="105" spans="2:9" hidden="1">
      <c r="B105">
        <v>20180000087</v>
      </c>
      <c r="C105" s="72">
        <f>'Elenco residui'!C97</f>
        <v>0</v>
      </c>
      <c r="D105" s="15">
        <f>'Elenco residui'!D97-'Elenco residui'!E97</f>
        <v>506.17</v>
      </c>
      <c r="E105" s="16">
        <f t="shared" si="9"/>
        <v>-394198.28999999963</v>
      </c>
      <c r="F105" s="17">
        <f t="shared" si="6"/>
        <v>0</v>
      </c>
      <c r="G105" s="17" t="str">
        <f t="shared" si="10"/>
        <v>No</v>
      </c>
      <c r="H105" s="18">
        <f t="shared" si="7"/>
        <v>451847</v>
      </c>
      <c r="I105" s="19">
        <f t="shared" si="8"/>
        <v>-394198.28999999963</v>
      </c>
    </row>
    <row r="106" spans="2:9" hidden="1">
      <c r="B106">
        <v>20180000088</v>
      </c>
      <c r="C106" s="72">
        <f>'Elenco residui'!C98</f>
        <v>0</v>
      </c>
      <c r="D106" s="15">
        <f>'Elenco residui'!D98-'Elenco residui'!E98</f>
        <v>712.77</v>
      </c>
      <c r="E106" s="16">
        <f t="shared" si="9"/>
        <v>-393485.51999999961</v>
      </c>
      <c r="F106" s="17">
        <f t="shared" si="6"/>
        <v>0</v>
      </c>
      <c r="G106" s="17" t="str">
        <f t="shared" si="10"/>
        <v>No</v>
      </c>
      <c r="H106" s="18">
        <f t="shared" si="7"/>
        <v>451847</v>
      </c>
      <c r="I106" s="19">
        <f t="shared" si="8"/>
        <v>-393485.51999999961</v>
      </c>
    </row>
    <row r="107" spans="2:9" hidden="1">
      <c r="B107">
        <v>20180000089</v>
      </c>
      <c r="C107" s="72">
        <f>'Elenco residui'!C99</f>
        <v>0</v>
      </c>
      <c r="D107" s="15">
        <f>'Elenco residui'!D99-'Elenco residui'!E99</f>
        <v>248873.67</v>
      </c>
      <c r="E107" s="16">
        <f t="shared" si="9"/>
        <v>-144611.8499999996</v>
      </c>
      <c r="F107" s="17">
        <f t="shared" si="6"/>
        <v>0</v>
      </c>
      <c r="G107" s="17" t="str">
        <f t="shared" si="10"/>
        <v>No</v>
      </c>
      <c r="H107" s="18">
        <f t="shared" si="7"/>
        <v>451847</v>
      </c>
      <c r="I107" s="19">
        <f t="shared" si="8"/>
        <v>-144611.8499999996</v>
      </c>
    </row>
    <row r="108" spans="2:9">
      <c r="B108">
        <v>20180000090</v>
      </c>
      <c r="C108" s="72">
        <f>'Elenco residui'!C100</f>
        <v>0</v>
      </c>
      <c r="D108" s="15">
        <f>'Elenco residui'!D100-'Elenco residui'!E100</f>
        <v>555800.46</v>
      </c>
      <c r="E108" s="16">
        <f t="shared" si="9"/>
        <v>411188.61000000034</v>
      </c>
      <c r="F108" s="17">
        <f t="shared" si="6"/>
        <v>1</v>
      </c>
      <c r="G108" s="17" t="str">
        <f t="shared" si="10"/>
        <v>Sì</v>
      </c>
      <c r="H108" s="18">
        <f t="shared" si="7"/>
        <v>451847</v>
      </c>
      <c r="I108" s="19">
        <f t="shared" si="8"/>
        <v>-40658.389999999665</v>
      </c>
    </row>
    <row r="109" spans="2:9">
      <c r="B109">
        <v>20180000091</v>
      </c>
      <c r="C109" s="72">
        <f>'Elenco residui'!C101</f>
        <v>0</v>
      </c>
      <c r="D109" s="15">
        <f>'Elenco residui'!D101-'Elenco residui'!E101</f>
        <v>215123.87</v>
      </c>
      <c r="E109" s="16">
        <f t="shared" si="9"/>
        <v>174465.48000000033</v>
      </c>
      <c r="F109" s="17">
        <f t="shared" si="6"/>
        <v>1</v>
      </c>
      <c r="G109" s="17" t="str">
        <f t="shared" si="10"/>
        <v>Sì</v>
      </c>
      <c r="H109" s="18">
        <f t="shared" si="7"/>
        <v>451847</v>
      </c>
      <c r="I109" s="19">
        <f t="shared" si="8"/>
        <v>-277381.51999999967</v>
      </c>
    </row>
    <row r="110" spans="2:9" hidden="1">
      <c r="B110">
        <v>20180000092</v>
      </c>
      <c r="C110" s="72">
        <f>'Elenco residui'!C102</f>
        <v>0</v>
      </c>
      <c r="D110" s="15">
        <f>'Elenco residui'!D102-'Elenco residui'!E102</f>
        <v>260</v>
      </c>
      <c r="E110" s="16">
        <f t="shared" si="9"/>
        <v>-277121.51999999967</v>
      </c>
      <c r="F110" s="17">
        <f t="shared" si="6"/>
        <v>0</v>
      </c>
      <c r="G110" s="17" t="str">
        <f t="shared" si="10"/>
        <v>No</v>
      </c>
      <c r="H110" s="18">
        <f t="shared" si="7"/>
        <v>451847</v>
      </c>
      <c r="I110" s="19">
        <f t="shared" si="8"/>
        <v>-277121.51999999967</v>
      </c>
    </row>
    <row r="111" spans="2:9" hidden="1">
      <c r="B111">
        <v>20180000093</v>
      </c>
      <c r="C111" s="72">
        <f>'Elenco residui'!C103</f>
        <v>0</v>
      </c>
      <c r="D111" s="15">
        <f>'Elenco residui'!D103-'Elenco residui'!E103</f>
        <v>250</v>
      </c>
      <c r="E111" s="16">
        <f t="shared" si="9"/>
        <v>-276871.51999999967</v>
      </c>
      <c r="F111" s="17">
        <f t="shared" si="6"/>
        <v>0</v>
      </c>
      <c r="G111" s="17" t="str">
        <f t="shared" si="10"/>
        <v>No</v>
      </c>
      <c r="H111" s="18">
        <f t="shared" si="7"/>
        <v>451847</v>
      </c>
      <c r="I111" s="19">
        <f t="shared" si="8"/>
        <v>-276871.51999999967</v>
      </c>
    </row>
    <row r="112" spans="2:9" hidden="1">
      <c r="B112">
        <v>20180000094</v>
      </c>
      <c r="C112" s="72">
        <f>'Elenco residui'!C104</f>
        <v>0</v>
      </c>
      <c r="D112" s="15">
        <f>'Elenco residui'!D104-'Elenco residui'!E104</f>
        <v>250</v>
      </c>
      <c r="E112" s="16">
        <f t="shared" si="9"/>
        <v>-276621.51999999967</v>
      </c>
      <c r="F112" s="17">
        <f t="shared" si="6"/>
        <v>0</v>
      </c>
      <c r="G112" s="17" t="str">
        <f t="shared" si="10"/>
        <v>No</v>
      </c>
      <c r="H112" s="18">
        <f t="shared" si="7"/>
        <v>451847</v>
      </c>
      <c r="I112" s="19">
        <f t="shared" si="8"/>
        <v>-276621.51999999967</v>
      </c>
    </row>
    <row r="113" spans="2:14" hidden="1">
      <c r="B113">
        <v>20180000095</v>
      </c>
      <c r="C113" s="72">
        <f>'Elenco residui'!C105</f>
        <v>0</v>
      </c>
      <c r="D113" s="15">
        <f>'Elenco residui'!D105-'Elenco residui'!E105</f>
        <v>60</v>
      </c>
      <c r="E113" s="16">
        <f t="shared" si="9"/>
        <v>-276561.51999999967</v>
      </c>
      <c r="F113" s="17">
        <f t="shared" si="6"/>
        <v>0</v>
      </c>
      <c r="G113" s="17" t="str">
        <f t="shared" si="10"/>
        <v>No</v>
      </c>
      <c r="H113" s="18">
        <f t="shared" si="7"/>
        <v>451847</v>
      </c>
      <c r="I113" s="19">
        <f t="shared" si="8"/>
        <v>-276561.51999999967</v>
      </c>
    </row>
    <row r="114" spans="2:14" hidden="1">
      <c r="B114">
        <v>20180000096</v>
      </c>
      <c r="C114" s="72">
        <f>'Elenco residui'!C106</f>
        <v>0</v>
      </c>
      <c r="D114" s="15">
        <f>'Elenco residui'!D106-'Elenco residui'!E106</f>
        <v>2020</v>
      </c>
      <c r="E114" s="16">
        <f t="shared" si="9"/>
        <v>-274541.51999999967</v>
      </c>
      <c r="F114" s="17">
        <f t="shared" si="6"/>
        <v>0</v>
      </c>
      <c r="G114" s="17" t="str">
        <f t="shared" si="10"/>
        <v>No</v>
      </c>
      <c r="H114" s="18">
        <f t="shared" si="7"/>
        <v>451847</v>
      </c>
      <c r="I114" s="19">
        <f t="shared" si="8"/>
        <v>-274541.51999999967</v>
      </c>
    </row>
    <row r="115" spans="2:14" hidden="1">
      <c r="B115">
        <v>20180000097</v>
      </c>
      <c r="C115" s="72">
        <f>'Elenco residui'!C107</f>
        <v>0</v>
      </c>
      <c r="D115" s="15">
        <f>'Elenco residui'!D107-'Elenco residui'!E107</f>
        <v>120</v>
      </c>
      <c r="E115" s="16">
        <f t="shared" si="9"/>
        <v>-274421.51999999967</v>
      </c>
      <c r="F115" s="17">
        <f t="shared" si="6"/>
        <v>0</v>
      </c>
      <c r="G115" s="17" t="str">
        <f t="shared" si="10"/>
        <v>No</v>
      </c>
      <c r="H115" s="18">
        <f t="shared" si="7"/>
        <v>451847</v>
      </c>
      <c r="I115" s="19">
        <f t="shared" si="8"/>
        <v>-274421.51999999967</v>
      </c>
    </row>
    <row r="116" spans="2:14" hidden="1">
      <c r="B116">
        <v>20180000098</v>
      </c>
      <c r="C116" s="72">
        <f>'Elenco residui'!C108</f>
        <v>0</v>
      </c>
      <c r="D116" s="15">
        <f>'Elenco residui'!D108-'Elenco residui'!E108</f>
        <v>180</v>
      </c>
      <c r="E116" s="16">
        <f t="shared" si="9"/>
        <v>-274241.51999999967</v>
      </c>
      <c r="F116" s="17">
        <f t="shared" si="6"/>
        <v>0</v>
      </c>
      <c r="G116" s="17" t="str">
        <f t="shared" si="10"/>
        <v>No</v>
      </c>
      <c r="H116" s="18">
        <f t="shared" si="7"/>
        <v>451847</v>
      </c>
      <c r="I116" s="19">
        <f t="shared" si="8"/>
        <v>-274241.51999999967</v>
      </c>
    </row>
    <row r="117" spans="2:14" hidden="1">
      <c r="B117">
        <v>20180000099</v>
      </c>
      <c r="C117" s="72">
        <f>'Elenco residui'!C109</f>
        <v>0</v>
      </c>
      <c r="D117" s="15">
        <f>'Elenco residui'!D109-'Elenco residui'!E109</f>
        <v>150</v>
      </c>
      <c r="E117" s="16">
        <f t="shared" si="9"/>
        <v>-274091.51999999967</v>
      </c>
      <c r="F117" s="17">
        <f t="shared" si="6"/>
        <v>0</v>
      </c>
      <c r="G117" s="17" t="str">
        <f t="shared" si="10"/>
        <v>No</v>
      </c>
      <c r="H117" s="18">
        <f t="shared" si="7"/>
        <v>451847</v>
      </c>
      <c r="I117" s="19">
        <f t="shared" si="8"/>
        <v>-274091.51999999967</v>
      </c>
    </row>
    <row r="118" spans="2:14" hidden="1">
      <c r="B118">
        <v>20180000100</v>
      </c>
      <c r="C118" s="72">
        <f>'Elenco residui'!C110</f>
        <v>0</v>
      </c>
      <c r="D118" s="15">
        <f>'Elenco residui'!D110-'Elenco residui'!E110</f>
        <v>650</v>
      </c>
      <c r="E118" s="16">
        <f t="shared" si="9"/>
        <v>-273441.51999999967</v>
      </c>
      <c r="F118" s="17">
        <f t="shared" si="6"/>
        <v>0</v>
      </c>
      <c r="G118" s="17" t="str">
        <f t="shared" si="10"/>
        <v>No</v>
      </c>
      <c r="H118" s="18">
        <f t="shared" ref="H118:H181" si="11">$I$10</f>
        <v>451847</v>
      </c>
      <c r="I118" s="19">
        <f t="shared" si="8"/>
        <v>-273441.51999999967</v>
      </c>
    </row>
    <row r="119" spans="2:14" hidden="1">
      <c r="B119">
        <v>20180000101</v>
      </c>
      <c r="C119" s="72">
        <f>'Elenco residui'!C111</f>
        <v>0</v>
      </c>
      <c r="D119" s="15">
        <f>'Elenco residui'!D111-'Elenco residui'!E111</f>
        <v>150</v>
      </c>
      <c r="E119" s="16">
        <f t="shared" si="9"/>
        <v>-273291.51999999967</v>
      </c>
      <c r="F119" s="17">
        <f t="shared" si="6"/>
        <v>0</v>
      </c>
      <c r="G119" s="17" t="str">
        <f t="shared" ref="G119:G182" si="12">IF(F119=0,"No","Sì")</f>
        <v>No</v>
      </c>
      <c r="H119" s="18">
        <f t="shared" si="11"/>
        <v>451847</v>
      </c>
      <c r="I119" s="19">
        <f t="shared" si="8"/>
        <v>-273291.51999999967</v>
      </c>
      <c r="M119" s="12"/>
    </row>
    <row r="120" spans="2:14" hidden="1">
      <c r="B120">
        <v>20180000102</v>
      </c>
      <c r="C120" s="72">
        <f>'Elenco residui'!C112</f>
        <v>0</v>
      </c>
      <c r="D120" s="15">
        <f>'Elenco residui'!D112-'Elenco residui'!E112</f>
        <v>350</v>
      </c>
      <c r="E120" s="16">
        <f t="shared" si="9"/>
        <v>-272941.51999999967</v>
      </c>
      <c r="F120" s="17">
        <f t="shared" si="6"/>
        <v>0</v>
      </c>
      <c r="G120" s="17" t="str">
        <f t="shared" si="12"/>
        <v>No</v>
      </c>
      <c r="H120" s="18">
        <f t="shared" si="11"/>
        <v>451847</v>
      </c>
      <c r="I120" s="19">
        <f t="shared" si="8"/>
        <v>-272941.51999999967</v>
      </c>
      <c r="M120" s="12"/>
    </row>
    <row r="121" spans="2:14" hidden="1">
      <c r="B121">
        <v>20180000103</v>
      </c>
      <c r="C121" s="72">
        <f>'Elenco residui'!C113</f>
        <v>0</v>
      </c>
      <c r="D121" s="15">
        <f>'Elenco residui'!D113-'Elenco residui'!E113</f>
        <v>175</v>
      </c>
      <c r="E121" s="16">
        <f t="shared" si="9"/>
        <v>-272766.51999999967</v>
      </c>
      <c r="F121" s="17">
        <f t="shared" si="6"/>
        <v>0</v>
      </c>
      <c r="G121" s="17" t="str">
        <f t="shared" si="12"/>
        <v>No</v>
      </c>
      <c r="H121" s="18">
        <f t="shared" si="11"/>
        <v>451847</v>
      </c>
      <c r="I121" s="19">
        <f t="shared" si="8"/>
        <v>-272766.51999999967</v>
      </c>
      <c r="M121" s="21">
        <f>D118</f>
        <v>650</v>
      </c>
      <c r="N121" s="20"/>
    </row>
    <row r="122" spans="2:14" hidden="1">
      <c r="B122">
        <v>20180000104</v>
      </c>
      <c r="C122" s="72">
        <f>'Elenco residui'!C114</f>
        <v>0</v>
      </c>
      <c r="D122" s="15">
        <f>'Elenco residui'!D114-'Elenco residui'!E114</f>
        <v>480</v>
      </c>
      <c r="E122" s="16">
        <f t="shared" si="9"/>
        <v>-272286.51999999967</v>
      </c>
      <c r="F122" s="17">
        <f t="shared" si="6"/>
        <v>0</v>
      </c>
      <c r="G122" s="17" t="str">
        <f t="shared" si="12"/>
        <v>No</v>
      </c>
      <c r="H122" s="18">
        <f t="shared" si="11"/>
        <v>451847</v>
      </c>
      <c r="I122" s="19">
        <f t="shared" si="8"/>
        <v>-272286.51999999967</v>
      </c>
      <c r="M122" s="21" t="e">
        <f>M121-#REF!</f>
        <v>#REF!</v>
      </c>
      <c r="N122" s="20"/>
    </row>
    <row r="123" spans="2:14" hidden="1">
      <c r="B123">
        <v>20180000105</v>
      </c>
      <c r="C123" s="72">
        <f>'Elenco residui'!C115</f>
        <v>0</v>
      </c>
      <c r="D123" s="15">
        <f>'Elenco residui'!D115-'Elenco residui'!E115</f>
        <v>15</v>
      </c>
      <c r="E123" s="16">
        <f t="shared" si="9"/>
        <v>-272271.51999999967</v>
      </c>
      <c r="F123" s="17">
        <f t="shared" si="6"/>
        <v>0</v>
      </c>
      <c r="G123" s="17" t="str">
        <f t="shared" si="12"/>
        <v>No</v>
      </c>
      <c r="H123" s="18">
        <f t="shared" si="11"/>
        <v>451847</v>
      </c>
      <c r="I123" s="19">
        <f t="shared" si="8"/>
        <v>-272271.51999999967</v>
      </c>
    </row>
    <row r="124" spans="2:14" hidden="1">
      <c r="B124">
        <v>20180000106</v>
      </c>
      <c r="C124" s="72">
        <f>'Elenco residui'!C116</f>
        <v>0</v>
      </c>
      <c r="D124" s="15">
        <f>'Elenco residui'!D116-'Elenco residui'!E116</f>
        <v>450</v>
      </c>
      <c r="E124" s="16">
        <f t="shared" si="9"/>
        <v>-271821.51999999967</v>
      </c>
      <c r="F124" s="17">
        <f t="shared" si="6"/>
        <v>0</v>
      </c>
      <c r="G124" s="17" t="str">
        <f t="shared" si="12"/>
        <v>No</v>
      </c>
      <c r="H124" s="18">
        <f t="shared" si="11"/>
        <v>451847</v>
      </c>
      <c r="I124" s="19">
        <f t="shared" si="8"/>
        <v>-271821.51999999967</v>
      </c>
    </row>
    <row r="125" spans="2:14" hidden="1">
      <c r="B125">
        <v>20180000107</v>
      </c>
      <c r="C125" s="72">
        <f>'Elenco residui'!C117</f>
        <v>0</v>
      </c>
      <c r="D125" s="15">
        <f>'Elenco residui'!D117-'Elenco residui'!E117</f>
        <v>120</v>
      </c>
      <c r="E125" s="16">
        <f t="shared" si="9"/>
        <v>-271701.51999999967</v>
      </c>
      <c r="F125" s="17">
        <f t="shared" si="6"/>
        <v>0</v>
      </c>
      <c r="G125" s="17" t="str">
        <f t="shared" si="12"/>
        <v>No</v>
      </c>
      <c r="H125" s="18">
        <f t="shared" si="11"/>
        <v>451847</v>
      </c>
      <c r="I125" s="19">
        <f t="shared" si="8"/>
        <v>-271701.51999999967</v>
      </c>
    </row>
    <row r="126" spans="2:14" hidden="1">
      <c r="B126">
        <v>20180000108</v>
      </c>
      <c r="C126" s="72">
        <f>'Elenco residui'!C118</f>
        <v>0</v>
      </c>
      <c r="D126" s="15">
        <f>'Elenco residui'!D118-'Elenco residui'!E118</f>
        <v>120</v>
      </c>
      <c r="E126" s="16">
        <f t="shared" si="9"/>
        <v>-271581.51999999967</v>
      </c>
      <c r="F126" s="17">
        <f t="shared" si="6"/>
        <v>0</v>
      </c>
      <c r="G126" s="17" t="str">
        <f t="shared" si="12"/>
        <v>No</v>
      </c>
      <c r="H126" s="18">
        <f t="shared" si="11"/>
        <v>451847</v>
      </c>
      <c r="I126" s="19">
        <f t="shared" si="8"/>
        <v>-271581.51999999967</v>
      </c>
    </row>
    <row r="127" spans="2:14" hidden="1">
      <c r="B127">
        <v>20180000109</v>
      </c>
      <c r="C127" s="72">
        <f>'Elenco residui'!C119</f>
        <v>0</v>
      </c>
      <c r="D127" s="15">
        <f>'Elenco residui'!D119-'Elenco residui'!E119</f>
        <v>150</v>
      </c>
      <c r="E127" s="16">
        <f t="shared" si="9"/>
        <v>-271431.51999999967</v>
      </c>
      <c r="F127" s="17">
        <f t="shared" si="6"/>
        <v>0</v>
      </c>
      <c r="G127" s="17" t="str">
        <f t="shared" si="12"/>
        <v>No</v>
      </c>
      <c r="H127" s="18">
        <f t="shared" si="11"/>
        <v>451847</v>
      </c>
      <c r="I127" s="19">
        <f t="shared" si="8"/>
        <v>-271431.51999999967</v>
      </c>
    </row>
    <row r="128" spans="2:14" hidden="1">
      <c r="B128">
        <v>20180000110</v>
      </c>
      <c r="C128" s="72">
        <f>'Elenco residui'!C120</f>
        <v>0</v>
      </c>
      <c r="D128" s="15">
        <f>'Elenco residui'!D120-'Elenco residui'!E120</f>
        <v>150</v>
      </c>
      <c r="E128" s="16">
        <f t="shared" si="9"/>
        <v>-271281.51999999967</v>
      </c>
      <c r="F128" s="17">
        <f t="shared" si="6"/>
        <v>0</v>
      </c>
      <c r="G128" s="17" t="str">
        <f t="shared" si="12"/>
        <v>No</v>
      </c>
      <c r="H128" s="18">
        <f t="shared" si="11"/>
        <v>451847</v>
      </c>
      <c r="I128" s="19">
        <f t="shared" si="8"/>
        <v>-271281.51999999967</v>
      </c>
    </row>
    <row r="129" spans="2:9" hidden="1">
      <c r="B129">
        <v>20180000111</v>
      </c>
      <c r="C129" s="72">
        <f>'Elenco residui'!C121</f>
        <v>0</v>
      </c>
      <c r="D129" s="15">
        <f>'Elenco residui'!D121-'Elenco residui'!E121</f>
        <v>150</v>
      </c>
      <c r="E129" s="16">
        <f t="shared" si="9"/>
        <v>-271131.51999999967</v>
      </c>
      <c r="F129" s="17">
        <f t="shared" si="6"/>
        <v>0</v>
      </c>
      <c r="G129" s="17" t="str">
        <f t="shared" si="12"/>
        <v>No</v>
      </c>
      <c r="H129" s="18">
        <f t="shared" si="11"/>
        <v>451847</v>
      </c>
      <c r="I129" s="19">
        <f t="shared" si="8"/>
        <v>-271131.51999999967</v>
      </c>
    </row>
    <row r="130" spans="2:9" hidden="1">
      <c r="B130">
        <v>20180000112</v>
      </c>
      <c r="C130" s="72">
        <f>'Elenco residui'!C122</f>
        <v>0</v>
      </c>
      <c r="D130" s="15">
        <f>'Elenco residui'!D122-'Elenco residui'!E122</f>
        <v>150</v>
      </c>
      <c r="E130" s="16">
        <f t="shared" si="9"/>
        <v>-270981.51999999967</v>
      </c>
      <c r="F130" s="17">
        <f t="shared" si="6"/>
        <v>0</v>
      </c>
      <c r="G130" s="17" t="str">
        <f t="shared" si="12"/>
        <v>No</v>
      </c>
      <c r="H130" s="18">
        <f t="shared" si="11"/>
        <v>451847</v>
      </c>
      <c r="I130" s="19">
        <f t="shared" si="8"/>
        <v>-270981.51999999967</v>
      </c>
    </row>
    <row r="131" spans="2:9" hidden="1">
      <c r="B131">
        <v>20180000113</v>
      </c>
      <c r="C131" s="72">
        <f>'Elenco residui'!C123</f>
        <v>0</v>
      </c>
      <c r="D131" s="15">
        <f>'Elenco residui'!D123-'Elenco residui'!E123</f>
        <v>5000</v>
      </c>
      <c r="E131" s="16">
        <f t="shared" si="9"/>
        <v>-265981.51999999967</v>
      </c>
      <c r="F131" s="17">
        <f t="shared" si="6"/>
        <v>0</v>
      </c>
      <c r="G131" s="17" t="str">
        <f t="shared" si="12"/>
        <v>No</v>
      </c>
      <c r="H131" s="18">
        <f t="shared" si="11"/>
        <v>451847</v>
      </c>
      <c r="I131" s="19">
        <f t="shared" si="8"/>
        <v>-265981.51999999967</v>
      </c>
    </row>
    <row r="132" spans="2:9" hidden="1">
      <c r="B132">
        <v>20180000114</v>
      </c>
      <c r="C132" s="72">
        <f>'Elenco residui'!C124</f>
        <v>0</v>
      </c>
      <c r="D132" s="15">
        <f>'Elenco residui'!D124-'Elenco residui'!E124</f>
        <v>150</v>
      </c>
      <c r="E132" s="16">
        <f t="shared" si="9"/>
        <v>-265831.51999999967</v>
      </c>
      <c r="F132" s="17">
        <f t="shared" si="6"/>
        <v>0</v>
      </c>
      <c r="G132" s="17" t="str">
        <f t="shared" si="12"/>
        <v>No</v>
      </c>
      <c r="H132" s="18">
        <f t="shared" si="11"/>
        <v>451847</v>
      </c>
      <c r="I132" s="19">
        <f t="shared" si="8"/>
        <v>-265831.51999999967</v>
      </c>
    </row>
    <row r="133" spans="2:9" hidden="1">
      <c r="B133">
        <v>20180000115</v>
      </c>
      <c r="C133" s="72">
        <f>'Elenco residui'!C125</f>
        <v>0</v>
      </c>
      <c r="D133" s="15">
        <f>'Elenco residui'!D125-'Elenco residui'!E125</f>
        <v>325</v>
      </c>
      <c r="E133" s="16">
        <f t="shared" si="9"/>
        <v>-265506.51999999967</v>
      </c>
      <c r="F133" s="17">
        <f t="shared" si="6"/>
        <v>0</v>
      </c>
      <c r="G133" s="17" t="str">
        <f t="shared" si="12"/>
        <v>No</v>
      </c>
      <c r="H133" s="18">
        <f t="shared" si="11"/>
        <v>451847</v>
      </c>
      <c r="I133" s="19">
        <f t="shared" si="8"/>
        <v>-265506.51999999967</v>
      </c>
    </row>
    <row r="134" spans="2:9" hidden="1">
      <c r="B134">
        <v>20180000116</v>
      </c>
      <c r="C134" s="72">
        <f>'Elenco residui'!C126</f>
        <v>0</v>
      </c>
      <c r="D134" s="15">
        <f>'Elenco residui'!D126-'Elenco residui'!E126</f>
        <v>175</v>
      </c>
      <c r="E134" s="16">
        <f t="shared" si="9"/>
        <v>-265331.51999999967</v>
      </c>
      <c r="F134" s="17">
        <f t="shared" si="6"/>
        <v>0</v>
      </c>
      <c r="G134" s="17" t="str">
        <f t="shared" si="12"/>
        <v>No</v>
      </c>
      <c r="H134" s="18">
        <f t="shared" si="11"/>
        <v>451847</v>
      </c>
      <c r="I134" s="19">
        <f t="shared" si="8"/>
        <v>-265331.51999999967</v>
      </c>
    </row>
    <row r="135" spans="2:9" hidden="1">
      <c r="B135">
        <v>20180000117</v>
      </c>
      <c r="C135" s="72">
        <f>'Elenco residui'!C127</f>
        <v>0</v>
      </c>
      <c r="D135" s="15">
        <f>'Elenco residui'!D127-'Elenco residui'!E127</f>
        <v>170</v>
      </c>
      <c r="E135" s="16">
        <f t="shared" si="9"/>
        <v>-265161.51999999967</v>
      </c>
      <c r="F135" s="17">
        <f t="shared" si="6"/>
        <v>0</v>
      </c>
      <c r="G135" s="17" t="str">
        <f t="shared" si="12"/>
        <v>No</v>
      </c>
      <c r="H135" s="18">
        <f t="shared" si="11"/>
        <v>451847</v>
      </c>
      <c r="I135" s="19">
        <f t="shared" si="8"/>
        <v>-265161.51999999967</v>
      </c>
    </row>
    <row r="136" spans="2:9" hidden="1">
      <c r="B136">
        <v>20180000118</v>
      </c>
      <c r="C136" s="72">
        <f>'Elenco residui'!C128</f>
        <v>0</v>
      </c>
      <c r="D136" s="15">
        <f>'Elenco residui'!D128-'Elenco residui'!E128</f>
        <v>80</v>
      </c>
      <c r="E136" s="16">
        <f t="shared" si="9"/>
        <v>-265081.51999999967</v>
      </c>
      <c r="F136" s="17">
        <f t="shared" si="6"/>
        <v>0</v>
      </c>
      <c r="G136" s="17" t="str">
        <f t="shared" si="12"/>
        <v>No</v>
      </c>
      <c r="H136" s="18">
        <f t="shared" si="11"/>
        <v>451847</v>
      </c>
      <c r="I136" s="19">
        <f t="shared" si="8"/>
        <v>-265081.51999999967</v>
      </c>
    </row>
    <row r="137" spans="2:9" hidden="1">
      <c r="B137">
        <v>20180000119</v>
      </c>
      <c r="C137" s="72">
        <f>'Elenco residui'!C129</f>
        <v>0</v>
      </c>
      <c r="D137" s="15">
        <f>'Elenco residui'!D129-'Elenco residui'!E129</f>
        <v>600</v>
      </c>
      <c r="E137" s="16">
        <f t="shared" si="9"/>
        <v>-264481.51999999967</v>
      </c>
      <c r="F137" s="17">
        <f t="shared" si="6"/>
        <v>0</v>
      </c>
      <c r="G137" s="17" t="str">
        <f t="shared" si="12"/>
        <v>No</v>
      </c>
      <c r="H137" s="18">
        <f t="shared" si="11"/>
        <v>451847</v>
      </c>
      <c r="I137" s="19">
        <f t="shared" si="8"/>
        <v>-264481.51999999967</v>
      </c>
    </row>
    <row r="138" spans="2:9" hidden="1">
      <c r="B138">
        <v>20180000120</v>
      </c>
      <c r="C138" s="72">
        <f>'Elenco residui'!C130</f>
        <v>0</v>
      </c>
      <c r="D138" s="15">
        <f>'Elenco residui'!D130-'Elenco residui'!E130</f>
        <v>300</v>
      </c>
      <c r="E138" s="16">
        <f t="shared" si="9"/>
        <v>-264181.51999999967</v>
      </c>
      <c r="F138" s="17">
        <f t="shared" si="6"/>
        <v>0</v>
      </c>
      <c r="G138" s="17" t="str">
        <f t="shared" si="12"/>
        <v>No</v>
      </c>
      <c r="H138" s="18">
        <f t="shared" si="11"/>
        <v>451847</v>
      </c>
      <c r="I138" s="19">
        <f t="shared" si="8"/>
        <v>-264181.51999999967</v>
      </c>
    </row>
    <row r="139" spans="2:9" hidden="1">
      <c r="B139">
        <v>20180000121</v>
      </c>
      <c r="C139" s="72">
        <f>'Elenco residui'!C131</f>
        <v>0</v>
      </c>
      <c r="D139" s="15">
        <f>'Elenco residui'!D131-'Elenco residui'!E131</f>
        <v>120</v>
      </c>
      <c r="E139" s="16">
        <f t="shared" si="9"/>
        <v>-264061.51999999967</v>
      </c>
      <c r="F139" s="17">
        <f t="shared" si="6"/>
        <v>0</v>
      </c>
      <c r="G139" s="17" t="str">
        <f t="shared" si="12"/>
        <v>No</v>
      </c>
      <c r="H139" s="18">
        <f t="shared" si="11"/>
        <v>451847</v>
      </c>
      <c r="I139" s="19">
        <f t="shared" si="8"/>
        <v>-264061.51999999967</v>
      </c>
    </row>
    <row r="140" spans="2:9" hidden="1">
      <c r="B140">
        <v>20180000122</v>
      </c>
      <c r="C140" s="72">
        <f>'Elenco residui'!C132</f>
        <v>0</v>
      </c>
      <c r="D140" s="15">
        <f>'Elenco residui'!D132-'Elenco residui'!E132</f>
        <v>190</v>
      </c>
      <c r="E140" s="16">
        <f t="shared" si="9"/>
        <v>-263871.51999999967</v>
      </c>
      <c r="F140" s="17">
        <f t="shared" si="6"/>
        <v>0</v>
      </c>
      <c r="G140" s="17" t="str">
        <f t="shared" si="12"/>
        <v>No</v>
      </c>
      <c r="H140" s="18">
        <f t="shared" si="11"/>
        <v>451847</v>
      </c>
      <c r="I140" s="19">
        <f t="shared" si="8"/>
        <v>-263871.51999999967</v>
      </c>
    </row>
    <row r="141" spans="2:9" hidden="1">
      <c r="B141">
        <v>20180000123</v>
      </c>
      <c r="C141" s="72">
        <f>'Elenco residui'!C133</f>
        <v>0</v>
      </c>
      <c r="D141" s="15">
        <f>'Elenco residui'!D133-'Elenco residui'!E133</f>
        <v>300</v>
      </c>
      <c r="E141" s="16">
        <f t="shared" si="9"/>
        <v>-263571.51999999967</v>
      </c>
      <c r="F141" s="17">
        <f t="shared" si="6"/>
        <v>0</v>
      </c>
      <c r="G141" s="17" t="str">
        <f t="shared" si="12"/>
        <v>No</v>
      </c>
      <c r="H141" s="18">
        <f t="shared" si="11"/>
        <v>451847</v>
      </c>
      <c r="I141" s="19">
        <f t="shared" si="8"/>
        <v>-263571.51999999967</v>
      </c>
    </row>
    <row r="142" spans="2:9" hidden="1">
      <c r="B142">
        <v>20180000124</v>
      </c>
      <c r="C142" s="72">
        <f>'Elenco residui'!C134</f>
        <v>0</v>
      </c>
      <c r="D142" s="15">
        <f>'Elenco residui'!D134-'Elenco residui'!E134</f>
        <v>100</v>
      </c>
      <c r="E142" s="16">
        <f t="shared" si="9"/>
        <v>-263471.51999999967</v>
      </c>
      <c r="F142" s="17">
        <f t="shared" si="6"/>
        <v>0</v>
      </c>
      <c r="G142" s="17" t="str">
        <f t="shared" si="12"/>
        <v>No</v>
      </c>
      <c r="H142" s="18">
        <f t="shared" si="11"/>
        <v>451847</v>
      </c>
      <c r="I142" s="19">
        <f t="shared" si="8"/>
        <v>-263471.51999999967</v>
      </c>
    </row>
    <row r="143" spans="2:9" hidden="1">
      <c r="B143">
        <v>20180000125</v>
      </c>
      <c r="C143" s="72">
        <f>'Elenco residui'!C135</f>
        <v>0</v>
      </c>
      <c r="D143" s="15">
        <f>'Elenco residui'!D135-'Elenco residui'!E135</f>
        <v>60</v>
      </c>
      <c r="E143" s="16">
        <f t="shared" si="9"/>
        <v>-263411.51999999967</v>
      </c>
      <c r="F143" s="17">
        <f t="shared" si="6"/>
        <v>0</v>
      </c>
      <c r="G143" s="17" t="str">
        <f t="shared" si="12"/>
        <v>No</v>
      </c>
      <c r="H143" s="18">
        <f t="shared" si="11"/>
        <v>451847</v>
      </c>
      <c r="I143" s="19">
        <f t="shared" si="8"/>
        <v>-263411.51999999967</v>
      </c>
    </row>
    <row r="144" spans="2:9" hidden="1">
      <c r="B144">
        <v>20180000126</v>
      </c>
      <c r="C144" s="72">
        <f>'Elenco residui'!C136</f>
        <v>0</v>
      </c>
      <c r="D144" s="15">
        <f>'Elenco residui'!D136-'Elenco residui'!E136</f>
        <v>150</v>
      </c>
      <c r="E144" s="16">
        <f t="shared" si="9"/>
        <v>-263261.51999999967</v>
      </c>
      <c r="F144" s="17">
        <f t="shared" si="6"/>
        <v>0</v>
      </c>
      <c r="G144" s="17" t="str">
        <f t="shared" si="12"/>
        <v>No</v>
      </c>
      <c r="H144" s="18">
        <f t="shared" si="11"/>
        <v>451847</v>
      </c>
      <c r="I144" s="19">
        <f t="shared" si="8"/>
        <v>-263261.51999999967</v>
      </c>
    </row>
    <row r="145" spans="2:9" hidden="1">
      <c r="B145">
        <v>20180000127</v>
      </c>
      <c r="C145" s="72">
        <f>'Elenco residui'!C137</f>
        <v>0</v>
      </c>
      <c r="D145" s="15">
        <f>'Elenco residui'!D137-'Elenco residui'!E137</f>
        <v>150</v>
      </c>
      <c r="E145" s="16">
        <f t="shared" si="9"/>
        <v>-263111.51999999967</v>
      </c>
      <c r="F145" s="17">
        <f t="shared" si="6"/>
        <v>0</v>
      </c>
      <c r="G145" s="17" t="str">
        <f t="shared" si="12"/>
        <v>No</v>
      </c>
      <c r="H145" s="18">
        <f t="shared" si="11"/>
        <v>451847</v>
      </c>
      <c r="I145" s="19">
        <f t="shared" si="8"/>
        <v>-263111.51999999967</v>
      </c>
    </row>
    <row r="146" spans="2:9" hidden="1">
      <c r="B146">
        <v>20180000128</v>
      </c>
      <c r="C146" s="72">
        <f>'Elenco residui'!C138</f>
        <v>0</v>
      </c>
      <c r="D146" s="15">
        <f>'Elenco residui'!D138-'Elenco residui'!E138</f>
        <v>60</v>
      </c>
      <c r="E146" s="16">
        <f t="shared" si="9"/>
        <v>-263051.51999999967</v>
      </c>
      <c r="F146" s="17">
        <f t="shared" si="6"/>
        <v>0</v>
      </c>
      <c r="G146" s="17" t="str">
        <f t="shared" si="12"/>
        <v>No</v>
      </c>
      <c r="H146" s="18">
        <f t="shared" si="11"/>
        <v>451847</v>
      </c>
      <c r="I146" s="19">
        <f t="shared" si="8"/>
        <v>-263051.51999999967</v>
      </c>
    </row>
    <row r="147" spans="2:9" hidden="1">
      <c r="B147">
        <v>20180000129</v>
      </c>
      <c r="C147" s="72">
        <f>'Elenco residui'!C139</f>
        <v>0</v>
      </c>
      <c r="D147" s="15">
        <f>'Elenco residui'!D139-'Elenco residui'!E139</f>
        <v>100</v>
      </c>
      <c r="E147" s="16">
        <f t="shared" si="9"/>
        <v>-262951.51999999967</v>
      </c>
      <c r="F147" s="17">
        <f t="shared" ref="F147:F210" si="13">IF(E147&gt;0,ROUND(E147/H147+0.5,0),0)</f>
        <v>0</v>
      </c>
      <c r="G147" s="17" t="str">
        <f t="shared" si="12"/>
        <v>No</v>
      </c>
      <c r="H147" s="18">
        <f t="shared" si="11"/>
        <v>451847</v>
      </c>
      <c r="I147" s="19">
        <f t="shared" ref="I147:I210" si="14">E147-(F147*H147)</f>
        <v>-262951.51999999967</v>
      </c>
    </row>
    <row r="148" spans="2:9" hidden="1">
      <c r="B148">
        <v>20180000130</v>
      </c>
      <c r="C148" s="72">
        <f>'Elenco residui'!C140</f>
        <v>0</v>
      </c>
      <c r="D148" s="15">
        <f>'Elenco residui'!D140-'Elenco residui'!E140</f>
        <v>200</v>
      </c>
      <c r="E148" s="16">
        <f t="shared" ref="E148:E211" si="15">D148+I147</f>
        <v>-262751.51999999967</v>
      </c>
      <c r="F148" s="17">
        <f t="shared" si="13"/>
        <v>0</v>
      </c>
      <c r="G148" s="17" t="str">
        <f t="shared" si="12"/>
        <v>No</v>
      </c>
      <c r="H148" s="18">
        <f t="shared" si="11"/>
        <v>451847</v>
      </c>
      <c r="I148" s="19">
        <f t="shared" si="14"/>
        <v>-262751.51999999967</v>
      </c>
    </row>
    <row r="149" spans="2:9" hidden="1">
      <c r="B149">
        <v>20180000131</v>
      </c>
      <c r="C149" s="72">
        <f>'Elenco residui'!C141</f>
        <v>0</v>
      </c>
      <c r="D149" s="15">
        <f>'Elenco residui'!D141-'Elenco residui'!E141</f>
        <v>1150</v>
      </c>
      <c r="E149" s="16">
        <f t="shared" si="15"/>
        <v>-261601.51999999967</v>
      </c>
      <c r="F149" s="17">
        <f t="shared" si="13"/>
        <v>0</v>
      </c>
      <c r="G149" s="17" t="str">
        <f t="shared" si="12"/>
        <v>No</v>
      </c>
      <c r="H149" s="18">
        <f t="shared" si="11"/>
        <v>451847</v>
      </c>
      <c r="I149" s="19">
        <f t="shared" si="14"/>
        <v>-261601.51999999967</v>
      </c>
    </row>
    <row r="150" spans="2:9" hidden="1">
      <c r="B150">
        <v>20180000132</v>
      </c>
      <c r="C150" s="72">
        <f>'Elenco residui'!C142</f>
        <v>0</v>
      </c>
      <c r="D150" s="15">
        <f>'Elenco residui'!D142-'Elenco residui'!E142</f>
        <v>60</v>
      </c>
      <c r="E150" s="16">
        <f t="shared" si="15"/>
        <v>-261541.51999999967</v>
      </c>
      <c r="F150" s="17">
        <f t="shared" si="13"/>
        <v>0</v>
      </c>
      <c r="G150" s="17" t="str">
        <f t="shared" si="12"/>
        <v>No</v>
      </c>
      <c r="H150" s="18">
        <f t="shared" si="11"/>
        <v>451847</v>
      </c>
      <c r="I150" s="19">
        <f t="shared" si="14"/>
        <v>-261541.51999999967</v>
      </c>
    </row>
    <row r="151" spans="2:9" hidden="1">
      <c r="B151">
        <v>20180000133</v>
      </c>
      <c r="C151" s="72">
        <f>'Elenco residui'!C143</f>
        <v>0</v>
      </c>
      <c r="D151" s="15">
        <f>'Elenco residui'!D143-'Elenco residui'!E143</f>
        <v>60</v>
      </c>
      <c r="E151" s="16">
        <f t="shared" si="15"/>
        <v>-261481.51999999967</v>
      </c>
      <c r="F151" s="17">
        <f t="shared" si="13"/>
        <v>0</v>
      </c>
      <c r="G151" s="17" t="str">
        <f t="shared" si="12"/>
        <v>No</v>
      </c>
      <c r="H151" s="18">
        <f t="shared" si="11"/>
        <v>451847</v>
      </c>
      <c r="I151" s="19">
        <f t="shared" si="14"/>
        <v>-261481.51999999967</v>
      </c>
    </row>
    <row r="152" spans="2:9" hidden="1">
      <c r="B152">
        <v>20180000134</v>
      </c>
      <c r="C152" s="72">
        <f>'Elenco residui'!C144</f>
        <v>0</v>
      </c>
      <c r="D152" s="15">
        <f>'Elenco residui'!D144-'Elenco residui'!E144</f>
        <v>350</v>
      </c>
      <c r="E152" s="16">
        <f t="shared" si="15"/>
        <v>-261131.51999999967</v>
      </c>
      <c r="F152" s="17">
        <f t="shared" si="13"/>
        <v>0</v>
      </c>
      <c r="G152" s="17" t="str">
        <f t="shared" si="12"/>
        <v>No</v>
      </c>
      <c r="H152" s="18">
        <f t="shared" si="11"/>
        <v>451847</v>
      </c>
      <c r="I152" s="19">
        <f t="shared" si="14"/>
        <v>-261131.51999999967</v>
      </c>
    </row>
    <row r="153" spans="2:9" hidden="1">
      <c r="B153">
        <v>20180000135</v>
      </c>
      <c r="C153" s="72">
        <f>'Elenco residui'!C145</f>
        <v>0</v>
      </c>
      <c r="D153" s="15">
        <f>'Elenco residui'!D145-'Elenco residui'!E145</f>
        <v>1200</v>
      </c>
      <c r="E153" s="16">
        <f t="shared" si="15"/>
        <v>-259931.51999999967</v>
      </c>
      <c r="F153" s="17">
        <f t="shared" si="13"/>
        <v>0</v>
      </c>
      <c r="G153" s="17" t="str">
        <f t="shared" si="12"/>
        <v>No</v>
      </c>
      <c r="H153" s="18">
        <f t="shared" si="11"/>
        <v>451847</v>
      </c>
      <c r="I153" s="19">
        <f t="shared" si="14"/>
        <v>-259931.51999999967</v>
      </c>
    </row>
    <row r="154" spans="2:9" hidden="1">
      <c r="B154">
        <v>20180000136</v>
      </c>
      <c r="C154" s="72">
        <f>'Elenco residui'!C146</f>
        <v>0</v>
      </c>
      <c r="D154" s="15">
        <f>'Elenco residui'!D146-'Elenco residui'!E146</f>
        <v>120</v>
      </c>
      <c r="E154" s="16">
        <f t="shared" si="15"/>
        <v>-259811.51999999967</v>
      </c>
      <c r="F154" s="17">
        <f t="shared" si="13"/>
        <v>0</v>
      </c>
      <c r="G154" s="17" t="str">
        <f t="shared" si="12"/>
        <v>No</v>
      </c>
      <c r="H154" s="18">
        <f t="shared" si="11"/>
        <v>451847</v>
      </c>
      <c r="I154" s="19">
        <f t="shared" si="14"/>
        <v>-259811.51999999967</v>
      </c>
    </row>
    <row r="155" spans="2:9" hidden="1">
      <c r="B155">
        <v>20180000137</v>
      </c>
      <c r="C155" s="72">
        <f>'Elenco residui'!C147</f>
        <v>0</v>
      </c>
      <c r="D155" s="15">
        <f>'Elenco residui'!D147-'Elenco residui'!E147</f>
        <v>100</v>
      </c>
      <c r="E155" s="16">
        <f t="shared" si="15"/>
        <v>-259711.51999999967</v>
      </c>
      <c r="F155" s="17">
        <f t="shared" si="13"/>
        <v>0</v>
      </c>
      <c r="G155" s="17" t="str">
        <f t="shared" si="12"/>
        <v>No</v>
      </c>
      <c r="H155" s="18">
        <f t="shared" si="11"/>
        <v>451847</v>
      </c>
      <c r="I155" s="19">
        <f t="shared" si="14"/>
        <v>-259711.51999999967</v>
      </c>
    </row>
    <row r="156" spans="2:9" hidden="1">
      <c r="B156">
        <v>20180000138</v>
      </c>
      <c r="C156" s="72">
        <f>'Elenco residui'!C148</f>
        <v>0</v>
      </c>
      <c r="D156" s="15">
        <f>'Elenco residui'!D148-'Elenco residui'!E148</f>
        <v>120</v>
      </c>
      <c r="E156" s="16">
        <f t="shared" si="15"/>
        <v>-259591.51999999967</v>
      </c>
      <c r="F156" s="17">
        <f t="shared" si="13"/>
        <v>0</v>
      </c>
      <c r="G156" s="17" t="str">
        <f t="shared" si="12"/>
        <v>No</v>
      </c>
      <c r="H156" s="18">
        <f t="shared" si="11"/>
        <v>451847</v>
      </c>
      <c r="I156" s="19">
        <f t="shared" si="14"/>
        <v>-259591.51999999967</v>
      </c>
    </row>
    <row r="157" spans="2:9" hidden="1">
      <c r="B157">
        <v>20180000139</v>
      </c>
      <c r="C157" s="72">
        <f>'Elenco residui'!C149</f>
        <v>0</v>
      </c>
      <c r="D157" s="15">
        <f>'Elenco residui'!D149-'Elenco residui'!E149</f>
        <v>2070.25</v>
      </c>
      <c r="E157" s="16">
        <f t="shared" si="15"/>
        <v>-257521.26999999967</v>
      </c>
      <c r="F157" s="17">
        <f t="shared" si="13"/>
        <v>0</v>
      </c>
      <c r="G157" s="17" t="str">
        <f t="shared" si="12"/>
        <v>No</v>
      </c>
      <c r="H157" s="18">
        <f t="shared" si="11"/>
        <v>451847</v>
      </c>
      <c r="I157" s="19">
        <f t="shared" si="14"/>
        <v>-257521.26999999967</v>
      </c>
    </row>
    <row r="158" spans="2:9" hidden="1">
      <c r="B158">
        <v>20180000140</v>
      </c>
      <c r="C158" s="72">
        <f>'Elenco residui'!C150</f>
        <v>0</v>
      </c>
      <c r="D158" s="15">
        <f>'Elenco residui'!D150-'Elenco residui'!E150</f>
        <v>2070.25</v>
      </c>
      <c r="E158" s="16">
        <f t="shared" si="15"/>
        <v>-255451.01999999967</v>
      </c>
      <c r="F158" s="17">
        <f t="shared" si="13"/>
        <v>0</v>
      </c>
      <c r="G158" s="17" t="str">
        <f t="shared" si="12"/>
        <v>No</v>
      </c>
      <c r="H158" s="18">
        <f t="shared" si="11"/>
        <v>451847</v>
      </c>
      <c r="I158" s="19">
        <f t="shared" si="14"/>
        <v>-255451.01999999967</v>
      </c>
    </row>
    <row r="159" spans="2:9" hidden="1">
      <c r="B159">
        <v>20180000141</v>
      </c>
      <c r="C159" s="72">
        <f>'Elenco residui'!C151</f>
        <v>0</v>
      </c>
      <c r="D159" s="15">
        <f>'Elenco residui'!D151-'Elenco residui'!E151</f>
        <v>3456</v>
      </c>
      <c r="E159" s="16">
        <f t="shared" si="15"/>
        <v>-251995.01999999967</v>
      </c>
      <c r="F159" s="17">
        <f t="shared" si="13"/>
        <v>0</v>
      </c>
      <c r="G159" s="17" t="str">
        <f t="shared" si="12"/>
        <v>No</v>
      </c>
      <c r="H159" s="18">
        <f t="shared" si="11"/>
        <v>451847</v>
      </c>
      <c r="I159" s="19">
        <f t="shared" si="14"/>
        <v>-251995.01999999967</v>
      </c>
    </row>
    <row r="160" spans="2:9" hidden="1">
      <c r="B160">
        <v>20180000142</v>
      </c>
      <c r="C160" s="72">
        <f>'Elenco residui'!C152</f>
        <v>0</v>
      </c>
      <c r="D160" s="15">
        <f>'Elenco residui'!D152-'Elenco residui'!E152</f>
        <v>750</v>
      </c>
      <c r="E160" s="16">
        <f t="shared" si="15"/>
        <v>-251245.01999999967</v>
      </c>
      <c r="F160" s="17">
        <f t="shared" si="13"/>
        <v>0</v>
      </c>
      <c r="G160" s="17" t="str">
        <f t="shared" si="12"/>
        <v>No</v>
      </c>
      <c r="H160" s="18">
        <f t="shared" si="11"/>
        <v>451847</v>
      </c>
      <c r="I160" s="19">
        <f t="shared" si="14"/>
        <v>-251245.01999999967</v>
      </c>
    </row>
    <row r="161" spans="2:9" hidden="1">
      <c r="B161">
        <v>20180000143</v>
      </c>
      <c r="C161" s="72">
        <f>'Elenco residui'!C153</f>
        <v>0</v>
      </c>
      <c r="D161" s="15">
        <f>'Elenco residui'!D153-'Elenco residui'!E153</f>
        <v>360</v>
      </c>
      <c r="E161" s="16">
        <f t="shared" si="15"/>
        <v>-250885.01999999967</v>
      </c>
      <c r="F161" s="17">
        <f t="shared" si="13"/>
        <v>0</v>
      </c>
      <c r="G161" s="17" t="str">
        <f t="shared" si="12"/>
        <v>No</v>
      </c>
      <c r="H161" s="18">
        <f t="shared" si="11"/>
        <v>451847</v>
      </c>
      <c r="I161" s="19">
        <f t="shared" si="14"/>
        <v>-250885.01999999967</v>
      </c>
    </row>
    <row r="162" spans="2:9" hidden="1">
      <c r="B162">
        <v>20180000144</v>
      </c>
      <c r="C162" s="72">
        <f>'Elenco residui'!C154</f>
        <v>0</v>
      </c>
      <c r="D162" s="15">
        <f>'Elenco residui'!D154-'Elenco residui'!E154</f>
        <v>326.74</v>
      </c>
      <c r="E162" s="16">
        <f t="shared" si="15"/>
        <v>-250558.27999999968</v>
      </c>
      <c r="F162" s="17">
        <f t="shared" si="13"/>
        <v>0</v>
      </c>
      <c r="G162" s="17" t="str">
        <f t="shared" si="12"/>
        <v>No</v>
      </c>
      <c r="H162" s="18">
        <f t="shared" si="11"/>
        <v>451847</v>
      </c>
      <c r="I162" s="19">
        <f t="shared" si="14"/>
        <v>-250558.27999999968</v>
      </c>
    </row>
    <row r="163" spans="2:9" hidden="1">
      <c r="B163">
        <v>20180000145</v>
      </c>
      <c r="C163" s="72">
        <f>'Elenco residui'!C155</f>
        <v>0</v>
      </c>
      <c r="D163" s="15">
        <f>'Elenco residui'!D155-'Elenco residui'!E155</f>
        <v>457.6</v>
      </c>
      <c r="E163" s="16">
        <f t="shared" si="15"/>
        <v>-250100.67999999967</v>
      </c>
      <c r="F163" s="17">
        <f t="shared" si="13"/>
        <v>0</v>
      </c>
      <c r="G163" s="17" t="str">
        <f t="shared" si="12"/>
        <v>No</v>
      </c>
      <c r="H163" s="18">
        <f t="shared" si="11"/>
        <v>451847</v>
      </c>
      <c r="I163" s="19">
        <f t="shared" si="14"/>
        <v>-250100.67999999967</v>
      </c>
    </row>
    <row r="164" spans="2:9" hidden="1">
      <c r="B164">
        <v>20180000146</v>
      </c>
      <c r="C164" s="72">
        <f>'Elenco residui'!C156</f>
        <v>0</v>
      </c>
      <c r="D164" s="15">
        <f>'Elenco residui'!D156-'Elenco residui'!E156</f>
        <v>43301.83</v>
      </c>
      <c r="E164" s="16">
        <f t="shared" si="15"/>
        <v>-206798.84999999969</v>
      </c>
      <c r="F164" s="17">
        <f t="shared" si="13"/>
        <v>0</v>
      </c>
      <c r="G164" s="17" t="str">
        <f t="shared" si="12"/>
        <v>No</v>
      </c>
      <c r="H164" s="18">
        <f t="shared" si="11"/>
        <v>451847</v>
      </c>
      <c r="I164" s="19">
        <f t="shared" si="14"/>
        <v>-206798.84999999969</v>
      </c>
    </row>
    <row r="165" spans="2:9" hidden="1">
      <c r="B165">
        <v>20180000147</v>
      </c>
      <c r="C165" s="72">
        <f>'Elenco residui'!C157</f>
        <v>0</v>
      </c>
      <c r="D165" s="15">
        <f>'Elenco residui'!D157-'Elenco residui'!E157</f>
        <v>1152</v>
      </c>
      <c r="E165" s="16">
        <f t="shared" si="15"/>
        <v>-205646.84999999969</v>
      </c>
      <c r="F165" s="17">
        <f t="shared" si="13"/>
        <v>0</v>
      </c>
      <c r="G165" s="17" t="str">
        <f t="shared" si="12"/>
        <v>No</v>
      </c>
      <c r="H165" s="18">
        <f t="shared" si="11"/>
        <v>451847</v>
      </c>
      <c r="I165" s="19">
        <f t="shared" si="14"/>
        <v>-205646.84999999969</v>
      </c>
    </row>
    <row r="166" spans="2:9" hidden="1">
      <c r="B166">
        <v>20180000148</v>
      </c>
      <c r="C166" s="72">
        <f>'Elenco residui'!C158</f>
        <v>0</v>
      </c>
      <c r="D166" s="15">
        <f>'Elenco residui'!D158-'Elenco residui'!E158</f>
        <v>1978.78</v>
      </c>
      <c r="E166" s="16">
        <f t="shared" si="15"/>
        <v>-203668.06999999969</v>
      </c>
      <c r="F166" s="17">
        <f t="shared" si="13"/>
        <v>0</v>
      </c>
      <c r="G166" s="17" t="str">
        <f t="shared" si="12"/>
        <v>No</v>
      </c>
      <c r="H166" s="18">
        <f t="shared" si="11"/>
        <v>451847</v>
      </c>
      <c r="I166" s="19">
        <f t="shared" si="14"/>
        <v>-203668.06999999969</v>
      </c>
    </row>
    <row r="167" spans="2:9" hidden="1">
      <c r="B167">
        <v>20180000149</v>
      </c>
      <c r="C167" s="72">
        <f>'Elenco residui'!C159</f>
        <v>0</v>
      </c>
      <c r="D167" s="15">
        <f>'Elenco residui'!D159-'Elenco residui'!E159</f>
        <v>210</v>
      </c>
      <c r="E167" s="16">
        <f t="shared" si="15"/>
        <v>-203458.06999999969</v>
      </c>
      <c r="F167" s="17">
        <f t="shared" si="13"/>
        <v>0</v>
      </c>
      <c r="G167" s="17" t="str">
        <f t="shared" si="12"/>
        <v>No</v>
      </c>
      <c r="H167" s="18">
        <f t="shared" si="11"/>
        <v>451847</v>
      </c>
      <c r="I167" s="19">
        <f t="shared" si="14"/>
        <v>-203458.06999999969</v>
      </c>
    </row>
    <row r="168" spans="2:9" hidden="1">
      <c r="B168">
        <v>20180000150</v>
      </c>
      <c r="C168" s="72">
        <f>'Elenco residui'!C160</f>
        <v>0</v>
      </c>
      <c r="D168" s="15">
        <f>'Elenco residui'!D160-'Elenco residui'!E160</f>
        <v>3456</v>
      </c>
      <c r="E168" s="16">
        <f t="shared" si="15"/>
        <v>-200002.06999999969</v>
      </c>
      <c r="F168" s="17">
        <f t="shared" si="13"/>
        <v>0</v>
      </c>
      <c r="G168" s="17" t="str">
        <f t="shared" si="12"/>
        <v>No</v>
      </c>
      <c r="H168" s="18">
        <f t="shared" si="11"/>
        <v>451847</v>
      </c>
      <c r="I168" s="19">
        <f t="shared" si="14"/>
        <v>-200002.06999999969</v>
      </c>
    </row>
    <row r="169" spans="2:9" hidden="1">
      <c r="B169">
        <v>20180000151</v>
      </c>
      <c r="C169" s="72">
        <f>'Elenco residui'!C161</f>
        <v>0</v>
      </c>
      <c r="D169" s="15">
        <f>'Elenco residui'!D161-'Elenco residui'!E161</f>
        <v>360</v>
      </c>
      <c r="E169" s="16">
        <f t="shared" si="15"/>
        <v>-199642.06999999969</v>
      </c>
      <c r="F169" s="17">
        <f t="shared" si="13"/>
        <v>0</v>
      </c>
      <c r="G169" s="17" t="str">
        <f t="shared" si="12"/>
        <v>No</v>
      </c>
      <c r="H169" s="18">
        <f t="shared" si="11"/>
        <v>451847</v>
      </c>
      <c r="I169" s="19">
        <f t="shared" si="14"/>
        <v>-199642.06999999969</v>
      </c>
    </row>
    <row r="170" spans="2:9" hidden="1">
      <c r="B170">
        <v>20180000152</v>
      </c>
      <c r="C170" s="72">
        <f>'Elenco residui'!C162</f>
        <v>0</v>
      </c>
      <c r="D170" s="15">
        <f>'Elenco residui'!D162-'Elenco residui'!E162</f>
        <v>3456</v>
      </c>
      <c r="E170" s="16">
        <f t="shared" si="15"/>
        <v>-196186.06999999969</v>
      </c>
      <c r="F170" s="17">
        <f t="shared" si="13"/>
        <v>0</v>
      </c>
      <c r="G170" s="17" t="str">
        <f t="shared" si="12"/>
        <v>No</v>
      </c>
      <c r="H170" s="18">
        <f t="shared" si="11"/>
        <v>451847</v>
      </c>
      <c r="I170" s="19">
        <f t="shared" si="14"/>
        <v>-196186.06999999969</v>
      </c>
    </row>
    <row r="171" spans="2:9" hidden="1">
      <c r="B171">
        <v>20180000153</v>
      </c>
      <c r="C171" s="72">
        <f>'Elenco residui'!C163</f>
        <v>0</v>
      </c>
      <c r="D171" s="15">
        <f>'Elenco residui'!D163-'Elenco residui'!E163</f>
        <v>750</v>
      </c>
      <c r="E171" s="16">
        <f t="shared" si="15"/>
        <v>-195436.06999999969</v>
      </c>
      <c r="F171" s="17">
        <f t="shared" si="13"/>
        <v>0</v>
      </c>
      <c r="G171" s="17" t="str">
        <f t="shared" si="12"/>
        <v>No</v>
      </c>
      <c r="H171" s="18">
        <f t="shared" si="11"/>
        <v>451847</v>
      </c>
      <c r="I171" s="19">
        <f t="shared" si="14"/>
        <v>-195436.06999999969</v>
      </c>
    </row>
    <row r="172" spans="2:9" hidden="1">
      <c r="B172">
        <v>20180000154</v>
      </c>
      <c r="C172" s="72">
        <f>'Elenco residui'!C164</f>
        <v>0</v>
      </c>
      <c r="D172" s="15">
        <f>'Elenco residui'!D164-'Elenco residui'!E164</f>
        <v>3615</v>
      </c>
      <c r="E172" s="16">
        <f t="shared" si="15"/>
        <v>-191821.06999999969</v>
      </c>
      <c r="F172" s="17">
        <f t="shared" si="13"/>
        <v>0</v>
      </c>
      <c r="G172" s="17" t="str">
        <f t="shared" si="12"/>
        <v>No</v>
      </c>
      <c r="H172" s="18">
        <f t="shared" si="11"/>
        <v>451847</v>
      </c>
      <c r="I172" s="19">
        <f t="shared" si="14"/>
        <v>-191821.06999999969</v>
      </c>
    </row>
    <row r="173" spans="2:9" hidden="1">
      <c r="B173">
        <v>20180000155</v>
      </c>
      <c r="C173" s="72">
        <f>'Elenco residui'!C165</f>
        <v>0</v>
      </c>
      <c r="D173" s="15">
        <f>'Elenco residui'!D165-'Elenco residui'!E165</f>
        <v>297</v>
      </c>
      <c r="E173" s="16">
        <f t="shared" si="15"/>
        <v>-191524.06999999969</v>
      </c>
      <c r="F173" s="17">
        <f t="shared" si="13"/>
        <v>0</v>
      </c>
      <c r="G173" s="17" t="str">
        <f t="shared" si="12"/>
        <v>No</v>
      </c>
      <c r="H173" s="18">
        <f t="shared" si="11"/>
        <v>451847</v>
      </c>
      <c r="I173" s="19">
        <f t="shared" si="14"/>
        <v>-191524.06999999969</v>
      </c>
    </row>
    <row r="174" spans="2:9" hidden="1">
      <c r="B174">
        <v>20180000156</v>
      </c>
      <c r="C174" s="72">
        <f>'Elenco residui'!C166</f>
        <v>0</v>
      </c>
      <c r="D174" s="15">
        <f>'Elenco residui'!D166-'Elenco residui'!E166</f>
        <v>624.84</v>
      </c>
      <c r="E174" s="16">
        <f t="shared" si="15"/>
        <v>-190899.22999999969</v>
      </c>
      <c r="F174" s="17">
        <f t="shared" si="13"/>
        <v>0</v>
      </c>
      <c r="G174" s="17" t="str">
        <f t="shared" si="12"/>
        <v>No</v>
      </c>
      <c r="H174" s="18">
        <f t="shared" si="11"/>
        <v>451847</v>
      </c>
      <c r="I174" s="19">
        <f t="shared" si="14"/>
        <v>-190899.22999999969</v>
      </c>
    </row>
    <row r="175" spans="2:9" hidden="1">
      <c r="B175">
        <v>20180000157</v>
      </c>
      <c r="C175" s="72">
        <f>'Elenco residui'!C167</f>
        <v>0</v>
      </c>
      <c r="D175" s="15">
        <f>'Elenco residui'!D167-'Elenco residui'!E167</f>
        <v>413</v>
      </c>
      <c r="E175" s="16">
        <f t="shared" si="15"/>
        <v>-190486.22999999969</v>
      </c>
      <c r="F175" s="17">
        <f t="shared" si="13"/>
        <v>0</v>
      </c>
      <c r="G175" s="17" t="str">
        <f t="shared" si="12"/>
        <v>No</v>
      </c>
      <c r="H175" s="18">
        <f t="shared" si="11"/>
        <v>451847</v>
      </c>
      <c r="I175" s="19">
        <f t="shared" si="14"/>
        <v>-190486.22999999969</v>
      </c>
    </row>
    <row r="176" spans="2:9" hidden="1">
      <c r="B176">
        <v>20180000158</v>
      </c>
      <c r="C176" s="72">
        <f>'Elenco residui'!C168</f>
        <v>0</v>
      </c>
      <c r="D176" s="15">
        <f>'Elenco residui'!D168-'Elenco residui'!E168</f>
        <v>421.4</v>
      </c>
      <c r="E176" s="16">
        <f t="shared" si="15"/>
        <v>-190064.8299999997</v>
      </c>
      <c r="F176" s="17">
        <f t="shared" si="13"/>
        <v>0</v>
      </c>
      <c r="G176" s="17" t="str">
        <f t="shared" si="12"/>
        <v>No</v>
      </c>
      <c r="H176" s="18">
        <f t="shared" si="11"/>
        <v>451847</v>
      </c>
      <c r="I176" s="19">
        <f t="shared" si="14"/>
        <v>-190064.8299999997</v>
      </c>
    </row>
    <row r="177" spans="2:9" hidden="1">
      <c r="B177">
        <v>20180000159</v>
      </c>
      <c r="C177" s="72">
        <f>'Elenco residui'!C169</f>
        <v>0</v>
      </c>
      <c r="D177" s="15">
        <f>'Elenco residui'!D169-'Elenco residui'!E169</f>
        <v>1500</v>
      </c>
      <c r="E177" s="16">
        <f t="shared" si="15"/>
        <v>-188564.8299999997</v>
      </c>
      <c r="F177" s="17">
        <f t="shared" si="13"/>
        <v>0</v>
      </c>
      <c r="G177" s="17" t="str">
        <f t="shared" si="12"/>
        <v>No</v>
      </c>
      <c r="H177" s="18">
        <f t="shared" si="11"/>
        <v>451847</v>
      </c>
      <c r="I177" s="19">
        <f t="shared" si="14"/>
        <v>-188564.8299999997</v>
      </c>
    </row>
    <row r="178" spans="2:9" hidden="1">
      <c r="B178">
        <v>20180000160</v>
      </c>
      <c r="C178" s="72">
        <f>'Elenco residui'!C170</f>
        <v>0</v>
      </c>
      <c r="D178" s="15">
        <f>'Elenco residui'!D170-'Elenco residui'!E170</f>
        <v>300</v>
      </c>
      <c r="E178" s="16">
        <f t="shared" si="15"/>
        <v>-188264.8299999997</v>
      </c>
      <c r="F178" s="17">
        <f t="shared" si="13"/>
        <v>0</v>
      </c>
      <c r="G178" s="17" t="str">
        <f t="shared" si="12"/>
        <v>No</v>
      </c>
      <c r="H178" s="18">
        <f t="shared" si="11"/>
        <v>451847</v>
      </c>
      <c r="I178" s="19">
        <f t="shared" si="14"/>
        <v>-188264.8299999997</v>
      </c>
    </row>
    <row r="179" spans="2:9" hidden="1">
      <c r="B179">
        <v>20180000161</v>
      </c>
      <c r="C179" s="72">
        <f>'Elenco residui'!C171</f>
        <v>0</v>
      </c>
      <c r="D179" s="15">
        <f>'Elenco residui'!D171-'Elenco residui'!E171</f>
        <v>1122</v>
      </c>
      <c r="E179" s="16">
        <f t="shared" si="15"/>
        <v>-187142.8299999997</v>
      </c>
      <c r="F179" s="17">
        <f t="shared" si="13"/>
        <v>0</v>
      </c>
      <c r="G179" s="17" t="str">
        <f t="shared" si="12"/>
        <v>No</v>
      </c>
      <c r="H179" s="18">
        <f t="shared" si="11"/>
        <v>451847</v>
      </c>
      <c r="I179" s="19">
        <f t="shared" si="14"/>
        <v>-187142.8299999997</v>
      </c>
    </row>
    <row r="180" spans="2:9" hidden="1">
      <c r="B180">
        <v>20180000162</v>
      </c>
      <c r="C180" s="72">
        <f>'Elenco residui'!C172</f>
        <v>0</v>
      </c>
      <c r="D180" s="15">
        <f>'Elenco residui'!D172-'Elenco residui'!E172</f>
        <v>840</v>
      </c>
      <c r="E180" s="16">
        <f t="shared" si="15"/>
        <v>-186302.8299999997</v>
      </c>
      <c r="F180" s="17">
        <f t="shared" si="13"/>
        <v>0</v>
      </c>
      <c r="G180" s="17" t="str">
        <f t="shared" si="12"/>
        <v>No</v>
      </c>
      <c r="H180" s="18">
        <f t="shared" si="11"/>
        <v>451847</v>
      </c>
      <c r="I180" s="19">
        <f t="shared" si="14"/>
        <v>-186302.8299999997</v>
      </c>
    </row>
    <row r="181" spans="2:9" hidden="1">
      <c r="B181">
        <v>20180000163</v>
      </c>
      <c r="C181" s="72">
        <f>'Elenco residui'!C173</f>
        <v>0</v>
      </c>
      <c r="D181" s="15">
        <f>'Elenco residui'!D173-'Elenco residui'!E173</f>
        <v>1600</v>
      </c>
      <c r="E181" s="16">
        <f t="shared" si="15"/>
        <v>-184702.8299999997</v>
      </c>
      <c r="F181" s="17">
        <f t="shared" si="13"/>
        <v>0</v>
      </c>
      <c r="G181" s="17" t="str">
        <f t="shared" si="12"/>
        <v>No</v>
      </c>
      <c r="H181" s="18">
        <f t="shared" si="11"/>
        <v>451847</v>
      </c>
      <c r="I181" s="19">
        <f t="shared" si="14"/>
        <v>-184702.8299999997</v>
      </c>
    </row>
    <row r="182" spans="2:9" hidden="1">
      <c r="B182">
        <v>20180000164</v>
      </c>
      <c r="C182" s="72">
        <f>'Elenco residui'!C174</f>
        <v>0</v>
      </c>
      <c r="D182" s="15">
        <f>'Elenco residui'!D174-'Elenco residui'!E174</f>
        <v>952.2</v>
      </c>
      <c r="E182" s="16">
        <f t="shared" si="15"/>
        <v>-183750.62999999968</v>
      </c>
      <c r="F182" s="17">
        <f t="shared" si="13"/>
        <v>0</v>
      </c>
      <c r="G182" s="17" t="str">
        <f t="shared" si="12"/>
        <v>No</v>
      </c>
      <c r="H182" s="18">
        <f t="shared" ref="H182:H245" si="16">$I$10</f>
        <v>451847</v>
      </c>
      <c r="I182" s="19">
        <f t="shared" si="14"/>
        <v>-183750.62999999968</v>
      </c>
    </row>
    <row r="183" spans="2:9" hidden="1">
      <c r="B183">
        <v>20180000165</v>
      </c>
      <c r="C183" s="72">
        <f>'Elenco residui'!C175</f>
        <v>0</v>
      </c>
      <c r="D183" s="15">
        <f>'Elenco residui'!D175-'Elenco residui'!E175</f>
        <v>698</v>
      </c>
      <c r="E183" s="16">
        <f t="shared" si="15"/>
        <v>-183052.62999999968</v>
      </c>
      <c r="F183" s="17">
        <f t="shared" si="13"/>
        <v>0</v>
      </c>
      <c r="G183" s="17" t="str">
        <f t="shared" ref="G183:G246" si="17">IF(F183=0,"No","Sì")</f>
        <v>No</v>
      </c>
      <c r="H183" s="18">
        <f t="shared" si="16"/>
        <v>451847</v>
      </c>
      <c r="I183" s="19">
        <f t="shared" si="14"/>
        <v>-183052.62999999968</v>
      </c>
    </row>
    <row r="184" spans="2:9" hidden="1">
      <c r="B184">
        <v>20180000166</v>
      </c>
      <c r="C184" s="72">
        <f>'Elenco residui'!C176</f>
        <v>0</v>
      </c>
      <c r="D184" s="15">
        <f>'Elenco residui'!D176-'Elenco residui'!E176</f>
        <v>2711.3</v>
      </c>
      <c r="E184" s="16">
        <f t="shared" si="15"/>
        <v>-180341.3299999997</v>
      </c>
      <c r="F184" s="17">
        <f t="shared" si="13"/>
        <v>0</v>
      </c>
      <c r="G184" s="17" t="str">
        <f t="shared" si="17"/>
        <v>No</v>
      </c>
      <c r="H184" s="18">
        <f t="shared" si="16"/>
        <v>451847</v>
      </c>
      <c r="I184" s="19">
        <f t="shared" si="14"/>
        <v>-180341.3299999997</v>
      </c>
    </row>
    <row r="185" spans="2:9" hidden="1">
      <c r="B185">
        <v>20180000167</v>
      </c>
      <c r="C185" s="72">
        <f>'Elenco residui'!C177</f>
        <v>0</v>
      </c>
      <c r="D185" s="15">
        <f>'Elenco residui'!D177-'Elenco residui'!E177</f>
        <v>297</v>
      </c>
      <c r="E185" s="16">
        <f t="shared" si="15"/>
        <v>-180044.3299999997</v>
      </c>
      <c r="F185" s="17">
        <f t="shared" si="13"/>
        <v>0</v>
      </c>
      <c r="G185" s="17" t="str">
        <f t="shared" si="17"/>
        <v>No</v>
      </c>
      <c r="H185" s="18">
        <f t="shared" si="16"/>
        <v>451847</v>
      </c>
      <c r="I185" s="19">
        <f t="shared" si="14"/>
        <v>-180044.3299999997</v>
      </c>
    </row>
    <row r="186" spans="2:9" hidden="1">
      <c r="B186">
        <v>20180000168</v>
      </c>
      <c r="C186" s="72">
        <f>'Elenco residui'!C178</f>
        <v>0</v>
      </c>
      <c r="D186" s="15">
        <f>'Elenco residui'!D178-'Elenco residui'!E178</f>
        <v>318.88</v>
      </c>
      <c r="E186" s="16">
        <f t="shared" si="15"/>
        <v>-179725.44999999969</v>
      </c>
      <c r="F186" s="17">
        <f t="shared" si="13"/>
        <v>0</v>
      </c>
      <c r="G186" s="17" t="str">
        <f t="shared" si="17"/>
        <v>No</v>
      </c>
      <c r="H186" s="18">
        <f t="shared" si="16"/>
        <v>451847</v>
      </c>
      <c r="I186" s="19">
        <f t="shared" si="14"/>
        <v>-179725.44999999969</v>
      </c>
    </row>
    <row r="187" spans="2:9" hidden="1">
      <c r="B187">
        <v>20180000169</v>
      </c>
      <c r="C187" s="72">
        <f>'Elenco residui'!C179</f>
        <v>0</v>
      </c>
      <c r="D187" s="15">
        <f>'Elenco residui'!D179-'Elenco residui'!E179</f>
        <v>698</v>
      </c>
      <c r="E187" s="16">
        <f t="shared" si="15"/>
        <v>-179027.44999999969</v>
      </c>
      <c r="F187" s="17">
        <f t="shared" si="13"/>
        <v>0</v>
      </c>
      <c r="G187" s="17" t="str">
        <f t="shared" si="17"/>
        <v>No</v>
      </c>
      <c r="H187" s="18">
        <f t="shared" si="16"/>
        <v>451847</v>
      </c>
      <c r="I187" s="19">
        <f t="shared" si="14"/>
        <v>-179027.44999999969</v>
      </c>
    </row>
    <row r="188" spans="2:9" hidden="1">
      <c r="B188">
        <v>20180000170</v>
      </c>
      <c r="C188" s="72">
        <f>'Elenco residui'!C180</f>
        <v>0</v>
      </c>
      <c r="D188" s="15">
        <f>'Elenco residui'!D180-'Elenco residui'!E180</f>
        <v>3615</v>
      </c>
      <c r="E188" s="16">
        <f t="shared" si="15"/>
        <v>-175412.44999999969</v>
      </c>
      <c r="F188" s="17">
        <f t="shared" si="13"/>
        <v>0</v>
      </c>
      <c r="G188" s="17" t="str">
        <f t="shared" si="17"/>
        <v>No</v>
      </c>
      <c r="H188" s="18">
        <f t="shared" si="16"/>
        <v>451847</v>
      </c>
      <c r="I188" s="19">
        <f t="shared" si="14"/>
        <v>-175412.44999999969</v>
      </c>
    </row>
    <row r="189" spans="2:9" hidden="1">
      <c r="B189">
        <v>20180000171</v>
      </c>
      <c r="C189" s="72">
        <f>'Elenco residui'!C181</f>
        <v>0</v>
      </c>
      <c r="D189" s="15">
        <f>'Elenco residui'!D181-'Elenco residui'!E181</f>
        <v>297</v>
      </c>
      <c r="E189" s="16">
        <f t="shared" si="15"/>
        <v>-175115.44999999969</v>
      </c>
      <c r="F189" s="17">
        <f t="shared" si="13"/>
        <v>0</v>
      </c>
      <c r="G189" s="17" t="str">
        <f t="shared" si="17"/>
        <v>No</v>
      </c>
      <c r="H189" s="18">
        <f t="shared" si="16"/>
        <v>451847</v>
      </c>
      <c r="I189" s="19">
        <f t="shared" si="14"/>
        <v>-175115.44999999969</v>
      </c>
    </row>
    <row r="190" spans="2:9" hidden="1">
      <c r="B190">
        <v>20180000172</v>
      </c>
      <c r="C190" s="72">
        <f>'Elenco residui'!C182</f>
        <v>0</v>
      </c>
      <c r="D190" s="15">
        <f>'Elenco residui'!D182-'Elenco residui'!E182</f>
        <v>392.8</v>
      </c>
      <c r="E190" s="16">
        <f t="shared" si="15"/>
        <v>-174722.6499999997</v>
      </c>
      <c r="F190" s="17">
        <f t="shared" si="13"/>
        <v>0</v>
      </c>
      <c r="G190" s="17" t="str">
        <f t="shared" si="17"/>
        <v>No</v>
      </c>
      <c r="H190" s="18">
        <f t="shared" si="16"/>
        <v>451847</v>
      </c>
      <c r="I190" s="19">
        <f t="shared" si="14"/>
        <v>-174722.6499999997</v>
      </c>
    </row>
    <row r="191" spans="2:9" ht="23.25" hidden="1" customHeight="1">
      <c r="B191">
        <v>20180000173</v>
      </c>
      <c r="C191" s="72">
        <f>'Elenco residui'!C183</f>
        <v>0</v>
      </c>
      <c r="D191" s="15">
        <f>'Elenco residui'!D183-'Elenco residui'!E183</f>
        <v>67000</v>
      </c>
      <c r="E191" s="16">
        <f t="shared" si="15"/>
        <v>-107722.6499999997</v>
      </c>
      <c r="F191" s="17">
        <f t="shared" si="13"/>
        <v>0</v>
      </c>
      <c r="G191" s="17" t="str">
        <f t="shared" si="17"/>
        <v>No</v>
      </c>
      <c r="H191" s="18">
        <f t="shared" si="16"/>
        <v>451847</v>
      </c>
      <c r="I191" s="19">
        <f t="shared" si="14"/>
        <v>-107722.6499999997</v>
      </c>
    </row>
    <row r="192" spans="2:9" hidden="1">
      <c r="B192">
        <v>20180000174</v>
      </c>
      <c r="C192" s="72">
        <f>'Elenco residui'!C184</f>
        <v>0</v>
      </c>
      <c r="D192" s="15">
        <f>'Elenco residui'!D184-'Elenco residui'!E184</f>
        <v>3000</v>
      </c>
      <c r="E192" s="16">
        <f t="shared" si="15"/>
        <v>-104722.6499999997</v>
      </c>
      <c r="F192" s="17">
        <f t="shared" si="13"/>
        <v>0</v>
      </c>
      <c r="G192" s="17" t="str">
        <f t="shared" si="17"/>
        <v>No</v>
      </c>
      <c r="H192" s="18">
        <f t="shared" si="16"/>
        <v>451847</v>
      </c>
      <c r="I192" s="19">
        <f t="shared" si="14"/>
        <v>-104722.6499999997</v>
      </c>
    </row>
    <row r="193" spans="2:9" hidden="1">
      <c r="B193">
        <v>20180000175</v>
      </c>
      <c r="C193" s="72">
        <f>'Elenco residui'!C185</f>
        <v>0</v>
      </c>
      <c r="D193" s="15">
        <f>'Elenco residui'!D185-'Elenco residui'!E185</f>
        <v>7440</v>
      </c>
      <c r="E193" s="16">
        <f t="shared" si="15"/>
        <v>-97282.649999999703</v>
      </c>
      <c r="F193" s="17">
        <f t="shared" si="13"/>
        <v>0</v>
      </c>
      <c r="G193" s="17" t="str">
        <f t="shared" si="17"/>
        <v>No</v>
      </c>
      <c r="H193" s="18">
        <f t="shared" si="16"/>
        <v>451847</v>
      </c>
      <c r="I193" s="19">
        <f t="shared" si="14"/>
        <v>-97282.649999999703</v>
      </c>
    </row>
    <row r="194" spans="2:9" hidden="1">
      <c r="B194">
        <v>20180000176</v>
      </c>
      <c r="C194" s="72">
        <f>'Elenco residui'!C186</f>
        <v>0</v>
      </c>
      <c r="D194" s="15">
        <f>'Elenco residui'!D186-'Elenco residui'!E186</f>
        <v>2500</v>
      </c>
      <c r="E194" s="16">
        <f t="shared" si="15"/>
        <v>-94782.649999999703</v>
      </c>
      <c r="F194" s="17">
        <f t="shared" si="13"/>
        <v>0</v>
      </c>
      <c r="G194" s="17" t="str">
        <f t="shared" si="17"/>
        <v>No</v>
      </c>
      <c r="H194" s="18">
        <f t="shared" si="16"/>
        <v>451847</v>
      </c>
      <c r="I194" s="19">
        <f t="shared" si="14"/>
        <v>-94782.649999999703</v>
      </c>
    </row>
    <row r="195" spans="2:9" hidden="1">
      <c r="B195">
        <v>20180000177</v>
      </c>
      <c r="C195" s="72">
        <f>'Elenco residui'!C187</f>
        <v>0</v>
      </c>
      <c r="D195" s="15">
        <f>'Elenco residui'!D187-'Elenco residui'!E187</f>
        <v>3220</v>
      </c>
      <c r="E195" s="16">
        <f t="shared" si="15"/>
        <v>-91562.649999999703</v>
      </c>
      <c r="F195" s="17">
        <f t="shared" si="13"/>
        <v>0</v>
      </c>
      <c r="G195" s="17" t="str">
        <f t="shared" si="17"/>
        <v>No</v>
      </c>
      <c r="H195" s="18">
        <f t="shared" si="16"/>
        <v>451847</v>
      </c>
      <c r="I195" s="19">
        <f t="shared" si="14"/>
        <v>-91562.649999999703</v>
      </c>
    </row>
    <row r="196" spans="2:9" hidden="1">
      <c r="B196">
        <v>20180000178</v>
      </c>
      <c r="C196" s="72">
        <f>'Elenco residui'!C188</f>
        <v>0</v>
      </c>
      <c r="D196" s="15">
        <f>'Elenco residui'!D188-'Elenco residui'!E188</f>
        <v>3500</v>
      </c>
      <c r="E196" s="16">
        <f t="shared" si="15"/>
        <v>-88062.649999999703</v>
      </c>
      <c r="F196" s="17">
        <f t="shared" si="13"/>
        <v>0</v>
      </c>
      <c r="G196" s="17" t="str">
        <f t="shared" si="17"/>
        <v>No</v>
      </c>
      <c r="H196" s="18">
        <f t="shared" si="16"/>
        <v>451847</v>
      </c>
      <c r="I196" s="19">
        <f t="shared" si="14"/>
        <v>-88062.649999999703</v>
      </c>
    </row>
    <row r="197" spans="2:9" ht="33" hidden="1" customHeight="1">
      <c r="B197">
        <v>20180000179</v>
      </c>
      <c r="C197" s="72">
        <f>'Elenco residui'!C189</f>
        <v>0</v>
      </c>
      <c r="D197" s="15">
        <f>'Elenco residui'!D189-'Elenco residui'!E189</f>
        <v>610</v>
      </c>
      <c r="E197" s="16">
        <f t="shared" si="15"/>
        <v>-87452.649999999703</v>
      </c>
      <c r="F197" s="17">
        <f t="shared" si="13"/>
        <v>0</v>
      </c>
      <c r="G197" s="17" t="str">
        <f t="shared" si="17"/>
        <v>No</v>
      </c>
      <c r="H197" s="18">
        <f t="shared" si="16"/>
        <v>451847</v>
      </c>
      <c r="I197" s="19">
        <f t="shared" si="14"/>
        <v>-87452.649999999703</v>
      </c>
    </row>
    <row r="198" spans="2:9" hidden="1">
      <c r="B198">
        <v>20180000180</v>
      </c>
      <c r="C198" s="72">
        <f>'Elenco residui'!C190</f>
        <v>0</v>
      </c>
      <c r="D198" s="15">
        <f>'Elenco residui'!D190-'Elenco residui'!E190</f>
        <v>220</v>
      </c>
      <c r="E198" s="16">
        <f t="shared" si="15"/>
        <v>-87232.649999999703</v>
      </c>
      <c r="F198" s="17">
        <f t="shared" si="13"/>
        <v>0</v>
      </c>
      <c r="G198" s="17" t="str">
        <f t="shared" si="17"/>
        <v>No</v>
      </c>
      <c r="H198" s="18">
        <f t="shared" si="16"/>
        <v>451847</v>
      </c>
      <c r="I198" s="19">
        <f t="shared" si="14"/>
        <v>-87232.649999999703</v>
      </c>
    </row>
    <row r="199" spans="2:9" hidden="1">
      <c r="B199">
        <v>20180000181</v>
      </c>
      <c r="C199" s="72">
        <f>'Elenco residui'!C191</f>
        <v>0</v>
      </c>
      <c r="D199" s="15">
        <f>'Elenco residui'!D191-'Elenco residui'!E191</f>
        <v>1220</v>
      </c>
      <c r="E199" s="16">
        <f t="shared" si="15"/>
        <v>-86012.649999999703</v>
      </c>
      <c r="F199" s="17">
        <f t="shared" si="13"/>
        <v>0</v>
      </c>
      <c r="G199" s="17" t="str">
        <f t="shared" si="17"/>
        <v>No</v>
      </c>
      <c r="H199" s="18">
        <f t="shared" si="16"/>
        <v>451847</v>
      </c>
      <c r="I199" s="19">
        <f t="shared" si="14"/>
        <v>-86012.649999999703</v>
      </c>
    </row>
    <row r="200" spans="2:9" hidden="1">
      <c r="B200">
        <v>20180000182</v>
      </c>
      <c r="C200" s="72">
        <f>'Elenco residui'!C192</f>
        <v>0</v>
      </c>
      <c r="D200" s="15">
        <f>'Elenco residui'!D192-'Elenco residui'!E192</f>
        <v>12810</v>
      </c>
      <c r="E200" s="16">
        <f t="shared" si="15"/>
        <v>-73202.649999999703</v>
      </c>
      <c r="F200" s="17">
        <f t="shared" si="13"/>
        <v>0</v>
      </c>
      <c r="G200" s="17" t="str">
        <f t="shared" si="17"/>
        <v>No</v>
      </c>
      <c r="H200" s="18">
        <f t="shared" si="16"/>
        <v>451847</v>
      </c>
      <c r="I200" s="19">
        <f t="shared" si="14"/>
        <v>-73202.649999999703</v>
      </c>
    </row>
    <row r="201" spans="2:9" hidden="1">
      <c r="B201">
        <v>20180000183</v>
      </c>
      <c r="C201" s="72">
        <f>'Elenco residui'!C193</f>
        <v>0</v>
      </c>
      <c r="D201" s="15">
        <f>'Elenco residui'!D193-'Elenco residui'!E193</f>
        <v>3660</v>
      </c>
      <c r="E201" s="16">
        <f t="shared" si="15"/>
        <v>-69542.649999999703</v>
      </c>
      <c r="F201" s="17">
        <f t="shared" si="13"/>
        <v>0</v>
      </c>
      <c r="G201" s="17" t="str">
        <f t="shared" si="17"/>
        <v>No</v>
      </c>
      <c r="H201" s="18">
        <f t="shared" si="16"/>
        <v>451847</v>
      </c>
      <c r="I201" s="19">
        <f t="shared" si="14"/>
        <v>-69542.649999999703</v>
      </c>
    </row>
    <row r="202" spans="2:9" hidden="1">
      <c r="B202">
        <v>20180000184</v>
      </c>
      <c r="C202" s="72">
        <f>'Elenco residui'!C194</f>
        <v>0</v>
      </c>
      <c r="D202" s="15">
        <f>'Elenco residui'!D194-'Elenco residui'!E194</f>
        <v>3797.56</v>
      </c>
      <c r="E202" s="16">
        <f t="shared" si="15"/>
        <v>-65745.089999999705</v>
      </c>
      <c r="F202" s="17">
        <f t="shared" si="13"/>
        <v>0</v>
      </c>
      <c r="G202" s="17" t="str">
        <f t="shared" si="17"/>
        <v>No</v>
      </c>
      <c r="H202" s="18">
        <f t="shared" si="16"/>
        <v>451847</v>
      </c>
      <c r="I202" s="19">
        <f t="shared" si="14"/>
        <v>-65745.089999999705</v>
      </c>
    </row>
    <row r="203" spans="2:9" hidden="1">
      <c r="B203">
        <v>20180000185</v>
      </c>
      <c r="C203" s="72">
        <f>'Elenco residui'!C195</f>
        <v>0</v>
      </c>
      <c r="D203" s="15">
        <f>'Elenco residui'!D195-'Elenco residui'!E195</f>
        <v>3939.83</v>
      </c>
      <c r="E203" s="16">
        <f t="shared" si="15"/>
        <v>-61805.259999999704</v>
      </c>
      <c r="F203" s="17">
        <f t="shared" si="13"/>
        <v>0</v>
      </c>
      <c r="G203" s="17" t="str">
        <f t="shared" si="17"/>
        <v>No</v>
      </c>
      <c r="H203" s="18">
        <f t="shared" si="16"/>
        <v>451847</v>
      </c>
      <c r="I203" s="19">
        <f t="shared" si="14"/>
        <v>-61805.259999999704</v>
      </c>
    </row>
    <row r="204" spans="2:9" ht="33" hidden="1" customHeight="1">
      <c r="B204">
        <v>20180000186</v>
      </c>
      <c r="C204" s="72">
        <f>'Elenco residui'!C196</f>
        <v>0</v>
      </c>
      <c r="D204" s="15">
        <f>'Elenco residui'!D196-'Elenco residui'!E196</f>
        <v>8116.03</v>
      </c>
      <c r="E204" s="16">
        <f t="shared" si="15"/>
        <v>-53689.229999999705</v>
      </c>
      <c r="F204" s="17">
        <f t="shared" si="13"/>
        <v>0</v>
      </c>
      <c r="G204" s="17" t="str">
        <f t="shared" si="17"/>
        <v>No</v>
      </c>
      <c r="H204" s="18">
        <f t="shared" si="16"/>
        <v>451847</v>
      </c>
      <c r="I204" s="19">
        <f t="shared" si="14"/>
        <v>-53689.229999999705</v>
      </c>
    </row>
    <row r="205" spans="2:9" hidden="1">
      <c r="B205">
        <v>20180000187</v>
      </c>
      <c r="C205" s="72">
        <f>'Elenco residui'!C197</f>
        <v>0</v>
      </c>
      <c r="D205" s="15">
        <f>'Elenco residui'!D197-'Elenco residui'!E197</f>
        <v>3283.62</v>
      </c>
      <c r="E205" s="16">
        <f t="shared" si="15"/>
        <v>-50405.609999999702</v>
      </c>
      <c r="F205" s="17">
        <f t="shared" si="13"/>
        <v>0</v>
      </c>
      <c r="G205" s="17" t="str">
        <f t="shared" si="17"/>
        <v>No</v>
      </c>
      <c r="H205" s="18">
        <f t="shared" si="16"/>
        <v>451847</v>
      </c>
      <c r="I205" s="19">
        <f t="shared" si="14"/>
        <v>-50405.609999999702</v>
      </c>
    </row>
    <row r="206" spans="2:9" hidden="1">
      <c r="B206">
        <v>20180000188</v>
      </c>
      <c r="C206" s="72">
        <f>'Elenco residui'!C198</f>
        <v>0</v>
      </c>
      <c r="D206" s="15">
        <f>'Elenco residui'!D198-'Elenco residui'!E198</f>
        <v>2004</v>
      </c>
      <c r="E206" s="16">
        <f t="shared" si="15"/>
        <v>-48401.609999999702</v>
      </c>
      <c r="F206" s="17">
        <f t="shared" si="13"/>
        <v>0</v>
      </c>
      <c r="G206" s="17" t="str">
        <f t="shared" si="17"/>
        <v>No</v>
      </c>
      <c r="H206" s="18">
        <f t="shared" si="16"/>
        <v>451847</v>
      </c>
      <c r="I206" s="19">
        <f t="shared" si="14"/>
        <v>-48401.609999999702</v>
      </c>
    </row>
    <row r="207" spans="2:9" hidden="1">
      <c r="B207">
        <v>20180000189</v>
      </c>
      <c r="C207" s="72">
        <f>'Elenco residui'!C199</f>
        <v>0</v>
      </c>
      <c r="D207" s="15">
        <f>'Elenco residui'!D199-'Elenco residui'!E199</f>
        <v>334.21</v>
      </c>
      <c r="E207" s="16">
        <f t="shared" si="15"/>
        <v>-48067.399999999703</v>
      </c>
      <c r="F207" s="17">
        <f t="shared" si="13"/>
        <v>0</v>
      </c>
      <c r="G207" s="17" t="str">
        <f t="shared" si="17"/>
        <v>No</v>
      </c>
      <c r="H207" s="18">
        <f t="shared" si="16"/>
        <v>451847</v>
      </c>
      <c r="I207" s="19">
        <f t="shared" si="14"/>
        <v>-48067.399999999703</v>
      </c>
    </row>
    <row r="208" spans="2:9" hidden="1">
      <c r="B208">
        <v>20180000190</v>
      </c>
      <c r="C208" s="72">
        <f>'Elenco residui'!C200</f>
        <v>0</v>
      </c>
      <c r="D208" s="15">
        <f>'Elenco residui'!D200-'Elenco residui'!E200</f>
        <v>114.18</v>
      </c>
      <c r="E208" s="16">
        <f t="shared" si="15"/>
        <v>-47953.219999999703</v>
      </c>
      <c r="F208" s="17">
        <f t="shared" si="13"/>
        <v>0</v>
      </c>
      <c r="G208" s="17" t="str">
        <f t="shared" si="17"/>
        <v>No</v>
      </c>
      <c r="H208" s="18">
        <f t="shared" si="16"/>
        <v>451847</v>
      </c>
      <c r="I208" s="19">
        <f t="shared" si="14"/>
        <v>-47953.219999999703</v>
      </c>
    </row>
    <row r="209" spans="2:9" hidden="1">
      <c r="B209">
        <v>20180000191</v>
      </c>
      <c r="C209" s="72">
        <f>'Elenco residui'!C201</f>
        <v>0</v>
      </c>
      <c r="D209" s="15">
        <f>'Elenco residui'!D201-'Elenco residui'!E201</f>
        <v>4815.4799999999996</v>
      </c>
      <c r="E209" s="16">
        <f t="shared" si="15"/>
        <v>-43137.7399999997</v>
      </c>
      <c r="F209" s="17">
        <f t="shared" si="13"/>
        <v>0</v>
      </c>
      <c r="G209" s="17" t="str">
        <f t="shared" si="17"/>
        <v>No</v>
      </c>
      <c r="H209" s="18">
        <f t="shared" si="16"/>
        <v>451847</v>
      </c>
      <c r="I209" s="19">
        <f t="shared" si="14"/>
        <v>-43137.7399999997</v>
      </c>
    </row>
    <row r="210" spans="2:9" hidden="1">
      <c r="B210">
        <v>20180000192</v>
      </c>
      <c r="C210" s="72">
        <f>'Elenco residui'!C202</f>
        <v>0</v>
      </c>
      <c r="D210" s="15">
        <f>'Elenco residui'!D202-'Elenco residui'!E202</f>
        <v>7297.44</v>
      </c>
      <c r="E210" s="16">
        <f t="shared" si="15"/>
        <v>-35840.299999999697</v>
      </c>
      <c r="F210" s="17">
        <f t="shared" si="13"/>
        <v>0</v>
      </c>
      <c r="G210" s="17" t="str">
        <f t="shared" si="17"/>
        <v>No</v>
      </c>
      <c r="H210" s="18">
        <f t="shared" si="16"/>
        <v>451847</v>
      </c>
      <c r="I210" s="19">
        <f t="shared" si="14"/>
        <v>-35840.299999999697</v>
      </c>
    </row>
    <row r="211" spans="2:9" hidden="1">
      <c r="B211">
        <v>20180000193</v>
      </c>
      <c r="C211" s="72">
        <f>'Elenco residui'!C203</f>
        <v>0</v>
      </c>
      <c r="D211" s="15">
        <f>'Elenco residui'!D203-'Elenco residui'!E203</f>
        <v>222.1</v>
      </c>
      <c r="E211" s="16">
        <f t="shared" si="15"/>
        <v>-35618.199999999699</v>
      </c>
      <c r="F211" s="17">
        <f t="shared" ref="F211:F274" si="18">IF(E211&gt;0,ROUND(E211/H211+0.5,0),0)</f>
        <v>0</v>
      </c>
      <c r="G211" s="17" t="str">
        <f t="shared" si="17"/>
        <v>No</v>
      </c>
      <c r="H211" s="18">
        <f t="shared" si="16"/>
        <v>451847</v>
      </c>
      <c r="I211" s="19">
        <f t="shared" ref="I211:I274" si="19">E211-(F211*H211)</f>
        <v>-35618.199999999699</v>
      </c>
    </row>
    <row r="212" spans="2:9" hidden="1">
      <c r="B212">
        <v>20180000194</v>
      </c>
      <c r="C212" s="72">
        <f>'Elenco residui'!C204</f>
        <v>0</v>
      </c>
      <c r="D212" s="15">
        <f>'Elenco residui'!D204-'Elenco residui'!E204</f>
        <v>885.78</v>
      </c>
      <c r="E212" s="16">
        <f t="shared" ref="E212:E275" si="20">D212+I211</f>
        <v>-34732.4199999997</v>
      </c>
      <c r="F212" s="17">
        <f t="shared" si="18"/>
        <v>0</v>
      </c>
      <c r="G212" s="17" t="str">
        <f t="shared" si="17"/>
        <v>No</v>
      </c>
      <c r="H212" s="18">
        <f t="shared" si="16"/>
        <v>451847</v>
      </c>
      <c r="I212" s="19">
        <f t="shared" si="19"/>
        <v>-34732.4199999997</v>
      </c>
    </row>
    <row r="213" spans="2:9" hidden="1">
      <c r="B213">
        <v>20180000195</v>
      </c>
      <c r="C213" s="72">
        <f>'Elenco residui'!C205</f>
        <v>0</v>
      </c>
      <c r="D213" s="15">
        <f>'Elenco residui'!D205-'Elenco residui'!E205</f>
        <v>10000</v>
      </c>
      <c r="E213" s="16">
        <f t="shared" si="20"/>
        <v>-24732.4199999997</v>
      </c>
      <c r="F213" s="17">
        <f t="shared" si="18"/>
        <v>0</v>
      </c>
      <c r="G213" s="17" t="str">
        <f t="shared" si="17"/>
        <v>No</v>
      </c>
      <c r="H213" s="18">
        <f t="shared" si="16"/>
        <v>451847</v>
      </c>
      <c r="I213" s="19">
        <f t="shared" si="19"/>
        <v>-24732.4199999997</v>
      </c>
    </row>
    <row r="214" spans="2:9" hidden="1">
      <c r="B214">
        <v>20180000196</v>
      </c>
      <c r="C214" s="72">
        <f>'Elenco residui'!C206</f>
        <v>0</v>
      </c>
      <c r="D214" s="15">
        <f>'Elenco residui'!D206-'Elenco residui'!E206</f>
        <v>13950</v>
      </c>
      <c r="E214" s="16">
        <f t="shared" si="20"/>
        <v>-10782.4199999997</v>
      </c>
      <c r="F214" s="17">
        <f t="shared" si="18"/>
        <v>0</v>
      </c>
      <c r="G214" s="17" t="str">
        <f t="shared" si="17"/>
        <v>No</v>
      </c>
      <c r="H214" s="18">
        <f t="shared" si="16"/>
        <v>451847</v>
      </c>
      <c r="I214" s="19">
        <f t="shared" si="19"/>
        <v>-10782.4199999997</v>
      </c>
    </row>
    <row r="215" spans="2:9" hidden="1">
      <c r="B215">
        <v>20180000197</v>
      </c>
      <c r="C215" s="72">
        <f>'Elenco residui'!C207</f>
        <v>0</v>
      </c>
      <c r="D215" s="15">
        <f>'Elenco residui'!D207-'Elenco residui'!E207</f>
        <v>1183.4000000000001</v>
      </c>
      <c r="E215" s="16">
        <f t="shared" si="20"/>
        <v>-9599.0199999997003</v>
      </c>
      <c r="F215" s="17">
        <f t="shared" si="18"/>
        <v>0</v>
      </c>
      <c r="G215" s="17" t="str">
        <f t="shared" si="17"/>
        <v>No</v>
      </c>
      <c r="H215" s="18">
        <f t="shared" si="16"/>
        <v>451847</v>
      </c>
      <c r="I215" s="19">
        <f t="shared" si="19"/>
        <v>-9599.0199999997003</v>
      </c>
    </row>
    <row r="216" spans="2:9" hidden="1">
      <c r="B216">
        <v>20180000198</v>
      </c>
      <c r="C216" s="72">
        <f>'Elenco residui'!C208</f>
        <v>0</v>
      </c>
      <c r="D216" s="15">
        <f>'Elenco residui'!D208-'Elenco residui'!E208</f>
        <v>8164.89</v>
      </c>
      <c r="E216" s="16">
        <f t="shared" si="20"/>
        <v>-1434.1299999997</v>
      </c>
      <c r="F216" s="17">
        <f t="shared" si="18"/>
        <v>0</v>
      </c>
      <c r="G216" s="17" t="str">
        <f t="shared" si="17"/>
        <v>No</v>
      </c>
      <c r="H216" s="18">
        <f t="shared" si="16"/>
        <v>451847</v>
      </c>
      <c r="I216" s="19">
        <f t="shared" si="19"/>
        <v>-1434.1299999997</v>
      </c>
    </row>
    <row r="217" spans="2:9">
      <c r="B217">
        <v>20180000199</v>
      </c>
      <c r="C217" s="72">
        <f>'Elenco residui'!C209</f>
        <v>0</v>
      </c>
      <c r="D217" s="15">
        <f>'Elenco residui'!D209-'Elenco residui'!E209</f>
        <v>4409.4399999999996</v>
      </c>
      <c r="E217" s="16">
        <f t="shared" si="20"/>
        <v>2975.3100000002996</v>
      </c>
      <c r="F217" s="17">
        <f t="shared" si="18"/>
        <v>1</v>
      </c>
      <c r="G217" s="17" t="str">
        <f t="shared" si="17"/>
        <v>Sì</v>
      </c>
      <c r="H217" s="18">
        <f t="shared" si="16"/>
        <v>451847</v>
      </c>
      <c r="I217" s="19">
        <f t="shared" si="19"/>
        <v>-448871.68999999971</v>
      </c>
    </row>
    <row r="218" spans="2:9" hidden="1">
      <c r="B218">
        <v>20180000200</v>
      </c>
      <c r="C218" s="72">
        <f>'Elenco residui'!C210</f>
        <v>0</v>
      </c>
      <c r="D218" s="15">
        <f>'Elenco residui'!D210-'Elenco residui'!E210</f>
        <v>4573.3900000000003</v>
      </c>
      <c r="E218" s="16">
        <f t="shared" si="20"/>
        <v>-444298.2999999997</v>
      </c>
      <c r="F218" s="17">
        <f t="shared" si="18"/>
        <v>0</v>
      </c>
      <c r="G218" s="17" t="str">
        <f t="shared" si="17"/>
        <v>No</v>
      </c>
      <c r="H218" s="18">
        <f t="shared" si="16"/>
        <v>451847</v>
      </c>
      <c r="I218" s="19">
        <f t="shared" si="19"/>
        <v>-444298.2999999997</v>
      </c>
    </row>
    <row r="219" spans="2:9" hidden="1">
      <c r="B219">
        <v>20180000201</v>
      </c>
      <c r="C219" s="72">
        <f>'Elenco residui'!C211</f>
        <v>0</v>
      </c>
      <c r="D219" s="15">
        <f>'Elenco residui'!D211-'Elenco residui'!E211</f>
        <v>4209.54</v>
      </c>
      <c r="E219" s="16">
        <f t="shared" si="20"/>
        <v>-440088.75999999972</v>
      </c>
      <c r="F219" s="17">
        <f t="shared" si="18"/>
        <v>0</v>
      </c>
      <c r="G219" s="17" t="str">
        <f t="shared" si="17"/>
        <v>No</v>
      </c>
      <c r="H219" s="18">
        <f t="shared" si="16"/>
        <v>451847</v>
      </c>
      <c r="I219" s="19">
        <f t="shared" si="19"/>
        <v>-440088.75999999972</v>
      </c>
    </row>
    <row r="220" spans="2:9" hidden="1">
      <c r="B220">
        <v>20180000202</v>
      </c>
      <c r="C220" s="72">
        <f>'Elenco residui'!C212</f>
        <v>0</v>
      </c>
      <c r="D220" s="15">
        <f>'Elenco residui'!D212-'Elenco residui'!E212</f>
        <v>22</v>
      </c>
      <c r="E220" s="16">
        <f t="shared" si="20"/>
        <v>-440066.75999999972</v>
      </c>
      <c r="F220" s="17">
        <f t="shared" si="18"/>
        <v>0</v>
      </c>
      <c r="G220" s="17" t="str">
        <f t="shared" si="17"/>
        <v>No</v>
      </c>
      <c r="H220" s="18">
        <f t="shared" si="16"/>
        <v>451847</v>
      </c>
      <c r="I220" s="19">
        <f t="shared" si="19"/>
        <v>-440066.75999999972</v>
      </c>
    </row>
    <row r="221" spans="2:9" ht="33" hidden="1" customHeight="1">
      <c r="B221">
        <v>20180000203</v>
      </c>
      <c r="C221" s="72">
        <f>'Elenco residui'!C213</f>
        <v>0</v>
      </c>
      <c r="D221" s="15">
        <f>'Elenco residui'!D213-'Elenco residui'!E213</f>
        <v>33</v>
      </c>
      <c r="E221" s="16">
        <f t="shared" si="20"/>
        <v>-440033.75999999972</v>
      </c>
      <c r="F221" s="17">
        <f t="shared" si="18"/>
        <v>0</v>
      </c>
      <c r="G221" s="17" t="str">
        <f t="shared" si="17"/>
        <v>No</v>
      </c>
      <c r="H221" s="18">
        <f t="shared" si="16"/>
        <v>451847</v>
      </c>
      <c r="I221" s="19">
        <f t="shared" si="19"/>
        <v>-440033.75999999972</v>
      </c>
    </row>
    <row r="222" spans="2:9" hidden="1">
      <c r="B222">
        <v>20180000204</v>
      </c>
      <c r="C222" s="72">
        <f>'Elenco residui'!C214</f>
        <v>0</v>
      </c>
      <c r="D222" s="15">
        <f>'Elenco residui'!D214-'Elenco residui'!E214</f>
        <v>7916.03</v>
      </c>
      <c r="E222" s="16">
        <f t="shared" si="20"/>
        <v>-432117.72999999969</v>
      </c>
      <c r="F222" s="17">
        <f t="shared" si="18"/>
        <v>0</v>
      </c>
      <c r="G222" s="17" t="str">
        <f t="shared" si="17"/>
        <v>No</v>
      </c>
      <c r="H222" s="18">
        <f t="shared" si="16"/>
        <v>451847</v>
      </c>
      <c r="I222" s="19">
        <f t="shared" si="19"/>
        <v>-432117.72999999969</v>
      </c>
    </row>
    <row r="223" spans="2:9" hidden="1">
      <c r="B223">
        <v>20180000205</v>
      </c>
      <c r="C223" s="72">
        <f>'Elenco residui'!C215</f>
        <v>0</v>
      </c>
      <c r="D223" s="15">
        <f>'Elenco residui'!D215-'Elenco residui'!E215</f>
        <v>9954</v>
      </c>
      <c r="E223" s="16">
        <f t="shared" si="20"/>
        <v>-422163.72999999969</v>
      </c>
      <c r="F223" s="17">
        <f t="shared" si="18"/>
        <v>0</v>
      </c>
      <c r="G223" s="17" t="str">
        <f t="shared" si="17"/>
        <v>No</v>
      </c>
      <c r="H223" s="18">
        <f t="shared" si="16"/>
        <v>451847</v>
      </c>
      <c r="I223" s="19">
        <f t="shared" si="19"/>
        <v>-422163.72999999969</v>
      </c>
    </row>
    <row r="224" spans="2:9" hidden="1">
      <c r="B224">
        <v>20180000206</v>
      </c>
      <c r="C224" s="72">
        <f>'Elenco residui'!C216</f>
        <v>0</v>
      </c>
      <c r="D224" s="15">
        <f>'Elenco residui'!D216-'Elenco residui'!E216</f>
        <v>3188.42</v>
      </c>
      <c r="E224" s="16">
        <f t="shared" si="20"/>
        <v>-418975.30999999971</v>
      </c>
      <c r="F224" s="17">
        <f t="shared" si="18"/>
        <v>0</v>
      </c>
      <c r="G224" s="17" t="str">
        <f t="shared" si="17"/>
        <v>No</v>
      </c>
      <c r="H224" s="18">
        <f t="shared" si="16"/>
        <v>451847</v>
      </c>
      <c r="I224" s="19">
        <f t="shared" si="19"/>
        <v>-418975.30999999971</v>
      </c>
    </row>
    <row r="225" spans="2:9" hidden="1">
      <c r="B225">
        <v>20180000207</v>
      </c>
      <c r="C225" s="72">
        <f>'Elenco residui'!C217</f>
        <v>0</v>
      </c>
      <c r="D225" s="15">
        <f>'Elenco residui'!D217-'Elenco residui'!E217</f>
        <v>3380.67</v>
      </c>
      <c r="E225" s="16">
        <f t="shared" si="20"/>
        <v>-415594.63999999972</v>
      </c>
      <c r="F225" s="17">
        <f t="shared" si="18"/>
        <v>0</v>
      </c>
      <c r="G225" s="17" t="str">
        <f t="shared" si="17"/>
        <v>No</v>
      </c>
      <c r="H225" s="18">
        <f t="shared" si="16"/>
        <v>451847</v>
      </c>
      <c r="I225" s="19">
        <f t="shared" si="19"/>
        <v>-415594.63999999972</v>
      </c>
    </row>
    <row r="226" spans="2:9" hidden="1">
      <c r="B226">
        <v>20180000208</v>
      </c>
      <c r="C226" s="72">
        <f>'Elenco residui'!C218</f>
        <v>0</v>
      </c>
      <c r="D226" s="15">
        <f>'Elenco residui'!D218-'Elenco residui'!E218</f>
        <v>10457.719999999999</v>
      </c>
      <c r="E226" s="16">
        <f t="shared" si="20"/>
        <v>-405136.91999999975</v>
      </c>
      <c r="F226" s="17">
        <f t="shared" si="18"/>
        <v>0</v>
      </c>
      <c r="G226" s="17" t="str">
        <f t="shared" si="17"/>
        <v>No</v>
      </c>
      <c r="H226" s="18">
        <f t="shared" si="16"/>
        <v>451847</v>
      </c>
      <c r="I226" s="19">
        <f t="shared" si="19"/>
        <v>-405136.91999999975</v>
      </c>
    </row>
    <row r="227" spans="2:9" ht="36.75" hidden="1" customHeight="1">
      <c r="B227">
        <v>20180000209</v>
      </c>
      <c r="C227" s="72">
        <f>'Elenco residui'!C219</f>
        <v>0</v>
      </c>
      <c r="D227" s="15">
        <f>'Elenco residui'!D219-'Elenco residui'!E219</f>
        <v>80.02</v>
      </c>
      <c r="E227" s="16">
        <f t="shared" si="20"/>
        <v>-405056.89999999973</v>
      </c>
      <c r="F227" s="17">
        <f t="shared" si="18"/>
        <v>0</v>
      </c>
      <c r="G227" s="17" t="str">
        <f t="shared" si="17"/>
        <v>No</v>
      </c>
      <c r="H227" s="18">
        <f t="shared" si="16"/>
        <v>451847</v>
      </c>
      <c r="I227" s="19">
        <f t="shared" si="19"/>
        <v>-405056.89999999973</v>
      </c>
    </row>
    <row r="228" spans="2:9" hidden="1">
      <c r="B228">
        <v>20180000210</v>
      </c>
      <c r="C228" s="72">
        <f>'Elenco residui'!C220</f>
        <v>0</v>
      </c>
      <c r="D228" s="15">
        <f>'Elenco residui'!D220-'Elenco residui'!E220</f>
        <v>12.33</v>
      </c>
      <c r="E228" s="16">
        <f t="shared" si="20"/>
        <v>-405044.56999999972</v>
      </c>
      <c r="F228" s="17">
        <f t="shared" si="18"/>
        <v>0</v>
      </c>
      <c r="G228" s="17" t="str">
        <f t="shared" si="17"/>
        <v>No</v>
      </c>
      <c r="H228" s="18">
        <f t="shared" si="16"/>
        <v>451847</v>
      </c>
      <c r="I228" s="19">
        <f t="shared" si="19"/>
        <v>-405044.56999999972</v>
      </c>
    </row>
    <row r="229" spans="2:9" hidden="1">
      <c r="B229">
        <v>20180000211</v>
      </c>
      <c r="C229" s="72">
        <f>'Elenco residui'!C221</f>
        <v>0</v>
      </c>
      <c r="D229" s="15">
        <f>'Elenco residui'!D221-'Elenco residui'!E221</f>
        <v>476.95</v>
      </c>
      <c r="E229" s="16">
        <f t="shared" si="20"/>
        <v>-404567.6199999997</v>
      </c>
      <c r="F229" s="17">
        <f t="shared" si="18"/>
        <v>0</v>
      </c>
      <c r="G229" s="17" t="str">
        <f t="shared" si="17"/>
        <v>No</v>
      </c>
      <c r="H229" s="18">
        <f t="shared" si="16"/>
        <v>451847</v>
      </c>
      <c r="I229" s="19">
        <f t="shared" si="19"/>
        <v>-404567.6199999997</v>
      </c>
    </row>
    <row r="230" spans="2:9" hidden="1">
      <c r="B230">
        <v>20180000212</v>
      </c>
      <c r="C230" s="72">
        <f>'Elenco residui'!C222</f>
        <v>0</v>
      </c>
      <c r="D230" s="15">
        <f>'Elenco residui'!D222-'Elenco residui'!E222</f>
        <v>427.94</v>
      </c>
      <c r="E230" s="16">
        <f t="shared" si="20"/>
        <v>-404139.6799999997</v>
      </c>
      <c r="F230" s="17">
        <f t="shared" si="18"/>
        <v>0</v>
      </c>
      <c r="G230" s="17" t="str">
        <f t="shared" si="17"/>
        <v>No</v>
      </c>
      <c r="H230" s="18">
        <f t="shared" si="16"/>
        <v>451847</v>
      </c>
      <c r="I230" s="19">
        <f t="shared" si="19"/>
        <v>-404139.6799999997</v>
      </c>
    </row>
    <row r="231" spans="2:9" hidden="1">
      <c r="B231">
        <v>20180000213</v>
      </c>
      <c r="C231" s="72">
        <f>'Elenco residui'!C223</f>
        <v>0</v>
      </c>
      <c r="D231" s="15">
        <f>'Elenco residui'!D223-'Elenco residui'!E223</f>
        <v>7000</v>
      </c>
      <c r="E231" s="16">
        <f t="shared" si="20"/>
        <v>-397139.6799999997</v>
      </c>
      <c r="F231" s="17">
        <f t="shared" si="18"/>
        <v>0</v>
      </c>
      <c r="G231" s="17" t="str">
        <f t="shared" si="17"/>
        <v>No</v>
      </c>
      <c r="H231" s="18">
        <f t="shared" si="16"/>
        <v>451847</v>
      </c>
      <c r="I231" s="19">
        <f t="shared" si="19"/>
        <v>-397139.6799999997</v>
      </c>
    </row>
    <row r="232" spans="2:9" hidden="1">
      <c r="B232">
        <v>20180000214</v>
      </c>
      <c r="C232" s="72">
        <f>'Elenco residui'!C224</f>
        <v>0</v>
      </c>
      <c r="D232" s="15">
        <f>'Elenco residui'!D224-'Elenco residui'!E224</f>
        <v>8331.52</v>
      </c>
      <c r="E232" s="16">
        <f t="shared" si="20"/>
        <v>-388808.15999999968</v>
      </c>
      <c r="F232" s="17">
        <f t="shared" si="18"/>
        <v>0</v>
      </c>
      <c r="G232" s="17" t="str">
        <f t="shared" si="17"/>
        <v>No</v>
      </c>
      <c r="H232" s="18">
        <f t="shared" si="16"/>
        <v>451847</v>
      </c>
      <c r="I232" s="19">
        <f t="shared" si="19"/>
        <v>-388808.15999999968</v>
      </c>
    </row>
    <row r="233" spans="2:9" hidden="1">
      <c r="B233">
        <v>20180000215</v>
      </c>
      <c r="C233" s="72">
        <f>'Elenco residui'!C225</f>
        <v>0</v>
      </c>
      <c r="D233" s="15">
        <f>'Elenco residui'!D225-'Elenco residui'!E225</f>
        <v>2586.91</v>
      </c>
      <c r="E233" s="16">
        <f t="shared" si="20"/>
        <v>-386221.24999999971</v>
      </c>
      <c r="F233" s="17">
        <f t="shared" si="18"/>
        <v>0</v>
      </c>
      <c r="G233" s="17" t="str">
        <f t="shared" si="17"/>
        <v>No</v>
      </c>
      <c r="H233" s="18">
        <f t="shared" si="16"/>
        <v>451847</v>
      </c>
      <c r="I233" s="19">
        <f t="shared" si="19"/>
        <v>-386221.24999999971</v>
      </c>
    </row>
    <row r="234" spans="2:9" hidden="1">
      <c r="B234">
        <v>20180000216</v>
      </c>
      <c r="C234" s="72">
        <f>'Elenco residui'!C226</f>
        <v>0</v>
      </c>
      <c r="D234" s="15">
        <f>'Elenco residui'!D226-'Elenco residui'!E226</f>
        <v>8450</v>
      </c>
      <c r="E234" s="16">
        <f t="shared" si="20"/>
        <v>-377771.24999999971</v>
      </c>
      <c r="F234" s="17">
        <f t="shared" si="18"/>
        <v>0</v>
      </c>
      <c r="G234" s="17" t="str">
        <f t="shared" si="17"/>
        <v>No</v>
      </c>
      <c r="H234" s="18">
        <f t="shared" si="16"/>
        <v>451847</v>
      </c>
      <c r="I234" s="19">
        <f t="shared" si="19"/>
        <v>-377771.24999999971</v>
      </c>
    </row>
    <row r="235" spans="2:9" hidden="1">
      <c r="B235">
        <v>20180000217</v>
      </c>
      <c r="C235" s="72">
        <f>'Elenco residui'!C227</f>
        <v>0</v>
      </c>
      <c r="D235" s="15">
        <f>'Elenco residui'!D227-'Elenco residui'!E227</f>
        <v>20203</v>
      </c>
      <c r="E235" s="16">
        <f t="shared" si="20"/>
        <v>-357568.24999999971</v>
      </c>
      <c r="F235" s="17">
        <f t="shared" si="18"/>
        <v>0</v>
      </c>
      <c r="G235" s="17" t="str">
        <f t="shared" si="17"/>
        <v>No</v>
      </c>
      <c r="H235" s="18">
        <f t="shared" si="16"/>
        <v>451847</v>
      </c>
      <c r="I235" s="19">
        <f t="shared" si="19"/>
        <v>-357568.24999999971</v>
      </c>
    </row>
    <row r="236" spans="2:9" hidden="1">
      <c r="B236">
        <v>20180000218</v>
      </c>
      <c r="C236" s="72">
        <f>'Elenco residui'!C228</f>
        <v>0</v>
      </c>
      <c r="D236" s="15">
        <f>'Elenco residui'!D228-'Elenco residui'!E228</f>
        <v>12799.38</v>
      </c>
      <c r="E236" s="16">
        <f t="shared" si="20"/>
        <v>-344768.8699999997</v>
      </c>
      <c r="F236" s="17">
        <f t="shared" si="18"/>
        <v>0</v>
      </c>
      <c r="G236" s="17" t="str">
        <f t="shared" si="17"/>
        <v>No</v>
      </c>
      <c r="H236" s="18">
        <f t="shared" si="16"/>
        <v>451847</v>
      </c>
      <c r="I236" s="19">
        <f t="shared" si="19"/>
        <v>-344768.8699999997</v>
      </c>
    </row>
    <row r="237" spans="2:9" hidden="1">
      <c r="B237">
        <v>20180000219</v>
      </c>
      <c r="C237" s="72">
        <f>'Elenco residui'!C229</f>
        <v>0</v>
      </c>
      <c r="D237" s="15">
        <f>'Elenco residui'!D229-'Elenco residui'!E229</f>
        <v>11787.82</v>
      </c>
      <c r="E237" s="16">
        <f t="shared" si="20"/>
        <v>-332981.0499999997</v>
      </c>
      <c r="F237" s="17">
        <f t="shared" si="18"/>
        <v>0</v>
      </c>
      <c r="G237" s="17" t="str">
        <f t="shared" si="17"/>
        <v>No</v>
      </c>
      <c r="H237" s="18">
        <f t="shared" si="16"/>
        <v>451847</v>
      </c>
      <c r="I237" s="19">
        <f t="shared" si="19"/>
        <v>-332981.0499999997</v>
      </c>
    </row>
    <row r="238" spans="2:9" hidden="1">
      <c r="B238">
        <v>20180000220</v>
      </c>
      <c r="C238" s="72">
        <f>'Elenco residui'!C230</f>
        <v>0</v>
      </c>
      <c r="D238" s="15">
        <f>'Elenco residui'!D230-'Elenco residui'!E230</f>
        <v>196</v>
      </c>
      <c r="E238" s="16">
        <f t="shared" si="20"/>
        <v>-332785.0499999997</v>
      </c>
      <c r="F238" s="17">
        <f t="shared" si="18"/>
        <v>0</v>
      </c>
      <c r="G238" s="17" t="str">
        <f t="shared" si="17"/>
        <v>No</v>
      </c>
      <c r="H238" s="18">
        <f t="shared" si="16"/>
        <v>451847</v>
      </c>
      <c r="I238" s="19">
        <f t="shared" si="19"/>
        <v>-332785.0499999997</v>
      </c>
    </row>
    <row r="239" spans="2:9" hidden="1">
      <c r="B239">
        <v>20180000221</v>
      </c>
      <c r="C239" s="72">
        <f>'Elenco residui'!C231</f>
        <v>0</v>
      </c>
      <c r="D239" s="15">
        <f>'Elenco residui'!D231-'Elenco residui'!E231</f>
        <v>5000</v>
      </c>
      <c r="E239" s="16">
        <f t="shared" si="20"/>
        <v>-327785.0499999997</v>
      </c>
      <c r="F239" s="17">
        <f t="shared" si="18"/>
        <v>0</v>
      </c>
      <c r="G239" s="17" t="str">
        <f t="shared" si="17"/>
        <v>No</v>
      </c>
      <c r="H239" s="18">
        <f t="shared" si="16"/>
        <v>451847</v>
      </c>
      <c r="I239" s="19">
        <f t="shared" si="19"/>
        <v>-327785.0499999997</v>
      </c>
    </row>
    <row r="240" spans="2:9" hidden="1">
      <c r="B240">
        <v>20180000222</v>
      </c>
      <c r="C240" s="72">
        <f>'Elenco residui'!C232</f>
        <v>0</v>
      </c>
      <c r="D240" s="15">
        <f>'Elenco residui'!D232-'Elenco residui'!E232</f>
        <v>1690</v>
      </c>
      <c r="E240" s="16">
        <f t="shared" si="20"/>
        <v>-326095.0499999997</v>
      </c>
      <c r="F240" s="17">
        <f t="shared" si="18"/>
        <v>0</v>
      </c>
      <c r="G240" s="17" t="str">
        <f t="shared" si="17"/>
        <v>No</v>
      </c>
      <c r="H240" s="18">
        <f t="shared" si="16"/>
        <v>451847</v>
      </c>
      <c r="I240" s="19">
        <f t="shared" si="19"/>
        <v>-326095.0499999997</v>
      </c>
    </row>
    <row r="241" spans="2:9" hidden="1">
      <c r="B241">
        <v>20180000223</v>
      </c>
      <c r="C241" s="72">
        <f>'Elenco residui'!C233</f>
        <v>0</v>
      </c>
      <c r="D241" s="15">
        <f>'Elenco residui'!D233-'Elenco residui'!E233</f>
        <v>30390.63</v>
      </c>
      <c r="E241" s="16">
        <f t="shared" si="20"/>
        <v>-295704.41999999969</v>
      </c>
      <c r="F241" s="17">
        <f t="shared" si="18"/>
        <v>0</v>
      </c>
      <c r="G241" s="17" t="str">
        <f t="shared" si="17"/>
        <v>No</v>
      </c>
      <c r="H241" s="18">
        <f t="shared" si="16"/>
        <v>451847</v>
      </c>
      <c r="I241" s="19">
        <f t="shared" si="19"/>
        <v>-295704.41999999969</v>
      </c>
    </row>
    <row r="242" spans="2:9" hidden="1">
      <c r="B242">
        <v>20180000224</v>
      </c>
      <c r="C242" s="72">
        <f>'Elenco residui'!C234</f>
        <v>0</v>
      </c>
      <c r="D242" s="15">
        <f>'Elenco residui'!D234-'Elenco residui'!E234</f>
        <v>336.09</v>
      </c>
      <c r="E242" s="16">
        <f t="shared" si="20"/>
        <v>-295368.32999999967</v>
      </c>
      <c r="F242" s="17">
        <f t="shared" si="18"/>
        <v>0</v>
      </c>
      <c r="G242" s="17" t="str">
        <f t="shared" si="17"/>
        <v>No</v>
      </c>
      <c r="H242" s="18">
        <f t="shared" si="16"/>
        <v>451847</v>
      </c>
      <c r="I242" s="19">
        <f t="shared" si="19"/>
        <v>-295368.32999999967</v>
      </c>
    </row>
    <row r="243" spans="2:9" hidden="1">
      <c r="B243">
        <v>20180000225</v>
      </c>
      <c r="C243" s="72">
        <f>'Elenco residui'!C235</f>
        <v>0</v>
      </c>
      <c r="D243" s="15">
        <f>'Elenco residui'!D235-'Elenco residui'!E235</f>
        <v>1195.02</v>
      </c>
      <c r="E243" s="16">
        <f t="shared" si="20"/>
        <v>-294173.30999999965</v>
      </c>
      <c r="F243" s="17">
        <f t="shared" si="18"/>
        <v>0</v>
      </c>
      <c r="G243" s="17" t="str">
        <f t="shared" si="17"/>
        <v>No</v>
      </c>
      <c r="H243" s="18">
        <f t="shared" si="16"/>
        <v>451847</v>
      </c>
      <c r="I243" s="19">
        <f t="shared" si="19"/>
        <v>-294173.30999999965</v>
      </c>
    </row>
    <row r="244" spans="2:9" hidden="1">
      <c r="B244">
        <v>20180000226</v>
      </c>
      <c r="C244" s="72">
        <f>'Elenco residui'!C236</f>
        <v>0</v>
      </c>
      <c r="D244" s="15">
        <f>'Elenco residui'!D236-'Elenco residui'!E236</f>
        <v>1500</v>
      </c>
      <c r="E244" s="16">
        <f t="shared" si="20"/>
        <v>-292673.30999999965</v>
      </c>
      <c r="F244" s="17">
        <f t="shared" si="18"/>
        <v>0</v>
      </c>
      <c r="G244" s="17" t="str">
        <f t="shared" si="17"/>
        <v>No</v>
      </c>
      <c r="H244" s="18">
        <f t="shared" si="16"/>
        <v>451847</v>
      </c>
      <c r="I244" s="19">
        <f t="shared" si="19"/>
        <v>-292673.30999999965</v>
      </c>
    </row>
    <row r="245" spans="2:9" hidden="1">
      <c r="B245">
        <v>20180000227</v>
      </c>
      <c r="C245" s="72">
        <f>'Elenco residui'!C237</f>
        <v>0</v>
      </c>
      <c r="D245" s="15">
        <f>'Elenco residui'!D237-'Elenco residui'!E237</f>
        <v>5210.55</v>
      </c>
      <c r="E245" s="16">
        <f t="shared" si="20"/>
        <v>-287462.75999999966</v>
      </c>
      <c r="F245" s="17">
        <f t="shared" si="18"/>
        <v>0</v>
      </c>
      <c r="G245" s="17" t="str">
        <f t="shared" si="17"/>
        <v>No</v>
      </c>
      <c r="H245" s="18">
        <f t="shared" si="16"/>
        <v>451847</v>
      </c>
      <c r="I245" s="19">
        <f t="shared" si="19"/>
        <v>-287462.75999999966</v>
      </c>
    </row>
    <row r="246" spans="2:9" hidden="1">
      <c r="B246">
        <v>20180000228</v>
      </c>
      <c r="C246" s="72">
        <f>'Elenco residui'!C238</f>
        <v>0</v>
      </c>
      <c r="D246" s="15">
        <f>'Elenco residui'!D238-'Elenco residui'!E238</f>
        <v>4782.42</v>
      </c>
      <c r="E246" s="16">
        <f t="shared" si="20"/>
        <v>-282680.33999999968</v>
      </c>
      <c r="F246" s="17">
        <f t="shared" si="18"/>
        <v>0</v>
      </c>
      <c r="G246" s="17" t="str">
        <f t="shared" si="17"/>
        <v>No</v>
      </c>
      <c r="H246" s="18">
        <f t="shared" ref="H246:H309" si="21">$I$10</f>
        <v>451847</v>
      </c>
      <c r="I246" s="19">
        <f t="shared" si="19"/>
        <v>-282680.33999999968</v>
      </c>
    </row>
    <row r="247" spans="2:9" hidden="1">
      <c r="B247">
        <v>20180000229</v>
      </c>
      <c r="C247" s="72">
        <f>'Elenco residui'!C239</f>
        <v>0</v>
      </c>
      <c r="D247" s="15">
        <f>'Elenco residui'!D239-'Elenco residui'!E239</f>
        <v>1586.36</v>
      </c>
      <c r="E247" s="16">
        <f t="shared" si="20"/>
        <v>-281093.97999999969</v>
      </c>
      <c r="F247" s="17">
        <f t="shared" si="18"/>
        <v>0</v>
      </c>
      <c r="G247" s="17" t="str">
        <f t="shared" ref="G247:G310" si="22">IF(F247=0,"No","Sì")</f>
        <v>No</v>
      </c>
      <c r="H247" s="18">
        <f t="shared" si="21"/>
        <v>451847</v>
      </c>
      <c r="I247" s="19">
        <f t="shared" si="19"/>
        <v>-281093.97999999969</v>
      </c>
    </row>
    <row r="248" spans="2:9" hidden="1">
      <c r="B248">
        <v>20180000230</v>
      </c>
      <c r="C248" s="72">
        <f>'Elenco residui'!C240</f>
        <v>0</v>
      </c>
      <c r="D248" s="15">
        <f>'Elenco residui'!D240-'Elenco residui'!E240</f>
        <v>2113.7800000000002</v>
      </c>
      <c r="E248" s="16">
        <f t="shared" si="20"/>
        <v>-278980.19999999966</v>
      </c>
      <c r="F248" s="17">
        <f t="shared" si="18"/>
        <v>0</v>
      </c>
      <c r="G248" s="17" t="str">
        <f t="shared" si="22"/>
        <v>No</v>
      </c>
      <c r="H248" s="18">
        <f t="shared" si="21"/>
        <v>451847</v>
      </c>
      <c r="I248" s="19">
        <f t="shared" si="19"/>
        <v>-278980.19999999966</v>
      </c>
    </row>
    <row r="249" spans="2:9">
      <c r="B249">
        <v>20180000231</v>
      </c>
      <c r="C249" s="72">
        <f>'Elenco residui'!C241</f>
        <v>0</v>
      </c>
      <c r="D249" s="15">
        <f>'Elenco residui'!D241-'Elenco residui'!E241</f>
        <v>1100000</v>
      </c>
      <c r="E249" s="16">
        <f t="shared" si="20"/>
        <v>821019.80000000028</v>
      </c>
      <c r="F249" s="17">
        <f t="shared" si="18"/>
        <v>2</v>
      </c>
      <c r="G249" s="17" t="str">
        <f t="shared" si="22"/>
        <v>Sì</v>
      </c>
      <c r="H249" s="18">
        <f t="shared" si="21"/>
        <v>451847</v>
      </c>
      <c r="I249" s="19">
        <f t="shared" si="19"/>
        <v>-82674.199999999721</v>
      </c>
    </row>
    <row r="250" spans="2:9" hidden="1">
      <c r="B250">
        <v>20180000232</v>
      </c>
      <c r="C250" s="72">
        <f>'Elenco residui'!C242</f>
        <v>0</v>
      </c>
      <c r="D250" s="15">
        <f>'Elenco residui'!D242-'Elenco residui'!E242</f>
        <v>4727.4799999999996</v>
      </c>
      <c r="E250" s="16">
        <f t="shared" si="20"/>
        <v>-77946.719999999725</v>
      </c>
      <c r="F250" s="17">
        <f t="shared" si="18"/>
        <v>0</v>
      </c>
      <c r="G250" s="17" t="str">
        <f t="shared" si="22"/>
        <v>No</v>
      </c>
      <c r="H250" s="18">
        <f t="shared" si="21"/>
        <v>451847</v>
      </c>
      <c r="I250" s="19">
        <f t="shared" si="19"/>
        <v>-77946.719999999725</v>
      </c>
    </row>
    <row r="251" spans="2:9">
      <c r="B251">
        <v>20180000233</v>
      </c>
      <c r="C251" s="72">
        <f>'Elenco residui'!C243</f>
        <v>0</v>
      </c>
      <c r="D251" s="15">
        <f>'Elenco residui'!D243-'Elenco residui'!E243</f>
        <v>366000</v>
      </c>
      <c r="E251" s="16">
        <f t="shared" si="20"/>
        <v>288053.28000000026</v>
      </c>
      <c r="F251" s="17">
        <f t="shared" si="18"/>
        <v>1</v>
      </c>
      <c r="G251" s="17" t="str">
        <f t="shared" si="22"/>
        <v>Sì</v>
      </c>
      <c r="H251" s="18">
        <f t="shared" si="21"/>
        <v>451847</v>
      </c>
      <c r="I251" s="19">
        <f t="shared" si="19"/>
        <v>-163793.71999999974</v>
      </c>
    </row>
    <row r="252" spans="2:9" hidden="1">
      <c r="B252">
        <v>20180000234</v>
      </c>
      <c r="C252" s="72">
        <f>'Elenco residui'!C244</f>
        <v>0</v>
      </c>
      <c r="D252" s="15">
        <f>'Elenco residui'!D244-'Elenco residui'!E244</f>
        <v>56324.67</v>
      </c>
      <c r="E252" s="16">
        <f t="shared" si="20"/>
        <v>-107469.04999999974</v>
      </c>
      <c r="F252" s="17">
        <f t="shared" si="18"/>
        <v>0</v>
      </c>
      <c r="G252" s="17" t="str">
        <f t="shared" si="22"/>
        <v>No</v>
      </c>
      <c r="H252" s="18">
        <f t="shared" si="21"/>
        <v>451847</v>
      </c>
      <c r="I252" s="19">
        <f t="shared" si="19"/>
        <v>-107469.04999999974</v>
      </c>
    </row>
    <row r="253" spans="2:9">
      <c r="B253">
        <v>20180000235</v>
      </c>
      <c r="C253" s="72">
        <f>'Elenco residui'!C245</f>
        <v>0</v>
      </c>
      <c r="D253" s="15">
        <f>'Elenco residui'!D245-'Elenco residui'!E245</f>
        <v>1628258.96</v>
      </c>
      <c r="E253" s="16">
        <f t="shared" si="20"/>
        <v>1520789.9100000001</v>
      </c>
      <c r="F253" s="17">
        <f t="shared" si="18"/>
        <v>4</v>
      </c>
      <c r="G253" s="17" t="str">
        <f t="shared" si="22"/>
        <v>Sì</v>
      </c>
      <c r="H253" s="18">
        <f t="shared" si="21"/>
        <v>451847</v>
      </c>
      <c r="I253" s="19">
        <f t="shared" si="19"/>
        <v>-286598.08999999985</v>
      </c>
    </row>
    <row r="254" spans="2:9" hidden="1">
      <c r="B254">
        <v>20180000236</v>
      </c>
      <c r="C254" s="72">
        <f>'Elenco residui'!C246</f>
        <v>0</v>
      </c>
      <c r="D254" s="15">
        <f>'Elenco residui'!D246-'Elenco residui'!E246</f>
        <v>60000</v>
      </c>
      <c r="E254" s="16">
        <f t="shared" si="20"/>
        <v>-226598.08999999985</v>
      </c>
      <c r="F254" s="17">
        <f t="shared" si="18"/>
        <v>0</v>
      </c>
      <c r="G254" s="17" t="str">
        <f t="shared" si="22"/>
        <v>No</v>
      </c>
      <c r="H254" s="18">
        <f t="shared" si="21"/>
        <v>451847</v>
      </c>
      <c r="I254" s="19">
        <f t="shared" si="19"/>
        <v>-226598.08999999985</v>
      </c>
    </row>
    <row r="255" spans="2:9" hidden="1">
      <c r="B255">
        <v>20180000237</v>
      </c>
      <c r="C255" s="72">
        <f>'Elenco residui'!C247</f>
        <v>0</v>
      </c>
      <c r="D255" s="15">
        <f>'Elenco residui'!D247-'Elenco residui'!E247</f>
        <v>1444.65</v>
      </c>
      <c r="E255" s="16">
        <f t="shared" si="20"/>
        <v>-225153.43999999986</v>
      </c>
      <c r="F255" s="17">
        <f t="shared" si="18"/>
        <v>0</v>
      </c>
      <c r="G255" s="17" t="str">
        <f t="shared" si="22"/>
        <v>No</v>
      </c>
      <c r="H255" s="18">
        <f t="shared" si="21"/>
        <v>451847</v>
      </c>
      <c r="I255" s="19">
        <f t="shared" si="19"/>
        <v>-225153.43999999986</v>
      </c>
    </row>
    <row r="256" spans="2:9" hidden="1">
      <c r="B256">
        <v>20180000238</v>
      </c>
      <c r="C256" s="72">
        <f>'Elenco residui'!C248</f>
        <v>0</v>
      </c>
      <c r="D256" s="15">
        <f>'Elenco residui'!D248-'Elenco residui'!E248</f>
        <v>36217.279999999999</v>
      </c>
      <c r="E256" s="16">
        <f t="shared" si="20"/>
        <v>-188936.15999999986</v>
      </c>
      <c r="F256" s="17">
        <f t="shared" si="18"/>
        <v>0</v>
      </c>
      <c r="G256" s="17" t="str">
        <f t="shared" si="22"/>
        <v>No</v>
      </c>
      <c r="H256" s="18">
        <f t="shared" si="21"/>
        <v>451847</v>
      </c>
      <c r="I256" s="19">
        <f t="shared" si="19"/>
        <v>-188936.15999999986</v>
      </c>
    </row>
    <row r="257" spans="2:9" hidden="1">
      <c r="B257">
        <v>20180000239</v>
      </c>
      <c r="C257" s="72">
        <f>'Elenco residui'!C249</f>
        <v>0</v>
      </c>
      <c r="D257" s="15">
        <f>'Elenco residui'!D249-'Elenco residui'!E249</f>
        <v>1873.4</v>
      </c>
      <c r="E257" s="16">
        <f t="shared" si="20"/>
        <v>-187062.75999999986</v>
      </c>
      <c r="F257" s="17">
        <f t="shared" si="18"/>
        <v>0</v>
      </c>
      <c r="G257" s="17" t="str">
        <f t="shared" si="22"/>
        <v>No</v>
      </c>
      <c r="H257" s="18">
        <f t="shared" si="21"/>
        <v>451847</v>
      </c>
      <c r="I257" s="19">
        <f t="shared" si="19"/>
        <v>-187062.75999999986</v>
      </c>
    </row>
    <row r="258" spans="2:9" hidden="1">
      <c r="B258">
        <v>20180000240</v>
      </c>
      <c r="C258" s="72">
        <f>'Elenco residui'!C250</f>
        <v>0</v>
      </c>
      <c r="D258" s="15">
        <f>'Elenco residui'!D250-'Elenco residui'!E250</f>
        <v>5.86</v>
      </c>
      <c r="E258" s="16">
        <f t="shared" si="20"/>
        <v>-187056.89999999988</v>
      </c>
      <c r="F258" s="17">
        <f t="shared" si="18"/>
        <v>0</v>
      </c>
      <c r="G258" s="17" t="str">
        <f t="shared" si="22"/>
        <v>No</v>
      </c>
      <c r="H258" s="18">
        <f t="shared" si="21"/>
        <v>451847</v>
      </c>
      <c r="I258" s="19">
        <f t="shared" si="19"/>
        <v>-187056.89999999988</v>
      </c>
    </row>
    <row r="259" spans="2:9" hidden="1">
      <c r="B259">
        <v>20180000241</v>
      </c>
      <c r="C259" s="72">
        <f>'Elenco residui'!C251</f>
        <v>0</v>
      </c>
      <c r="D259" s="15">
        <f>'Elenco residui'!D251-'Elenco residui'!E251</f>
        <v>4451.7</v>
      </c>
      <c r="E259" s="16">
        <f t="shared" si="20"/>
        <v>-182605.19999999987</v>
      </c>
      <c r="F259" s="17">
        <f t="shared" si="18"/>
        <v>0</v>
      </c>
      <c r="G259" s="17" t="str">
        <f t="shared" si="22"/>
        <v>No</v>
      </c>
      <c r="H259" s="18">
        <f t="shared" si="21"/>
        <v>451847</v>
      </c>
      <c r="I259" s="19">
        <f t="shared" si="19"/>
        <v>-182605.19999999987</v>
      </c>
    </row>
    <row r="260" spans="2:9" hidden="1">
      <c r="B260">
        <v>20180000242</v>
      </c>
      <c r="C260" s="72">
        <f>'Elenco residui'!C252</f>
        <v>0</v>
      </c>
      <c r="D260" s="15">
        <f>'Elenco residui'!D252-'Elenco residui'!E252</f>
        <v>15905</v>
      </c>
      <c r="E260" s="16">
        <f t="shared" si="20"/>
        <v>-166700.19999999987</v>
      </c>
      <c r="F260" s="17">
        <f t="shared" si="18"/>
        <v>0</v>
      </c>
      <c r="G260" s="17" t="str">
        <f t="shared" si="22"/>
        <v>No</v>
      </c>
      <c r="H260" s="18">
        <f t="shared" si="21"/>
        <v>451847</v>
      </c>
      <c r="I260" s="19">
        <f t="shared" si="19"/>
        <v>-166700.19999999987</v>
      </c>
    </row>
    <row r="261" spans="2:9" ht="29.25" hidden="1" customHeight="1">
      <c r="B261">
        <v>20180000243</v>
      </c>
      <c r="C261" s="72">
        <f>'Elenco residui'!C253</f>
        <v>0</v>
      </c>
      <c r="D261" s="15">
        <f>'Elenco residui'!D253-'Elenco residui'!E253</f>
        <v>65000</v>
      </c>
      <c r="E261" s="16">
        <f t="shared" si="20"/>
        <v>-101700.19999999987</v>
      </c>
      <c r="F261" s="17">
        <f t="shared" si="18"/>
        <v>0</v>
      </c>
      <c r="G261" s="17" t="str">
        <f t="shared" si="22"/>
        <v>No</v>
      </c>
      <c r="H261" s="18">
        <f t="shared" si="21"/>
        <v>451847</v>
      </c>
      <c r="I261" s="19">
        <f t="shared" si="19"/>
        <v>-101700.19999999987</v>
      </c>
    </row>
    <row r="262" spans="2:9">
      <c r="B262">
        <v>20180000244</v>
      </c>
      <c r="C262" s="72">
        <f>'Elenco residui'!C254</f>
        <v>0</v>
      </c>
      <c r="D262" s="15">
        <f>'Elenco residui'!D254-'Elenco residui'!E254</f>
        <v>200000</v>
      </c>
      <c r="E262" s="16">
        <f t="shared" si="20"/>
        <v>98299.800000000134</v>
      </c>
      <c r="F262" s="17">
        <f t="shared" si="18"/>
        <v>1</v>
      </c>
      <c r="G262" s="17" t="str">
        <f t="shared" si="22"/>
        <v>Sì</v>
      </c>
      <c r="H262" s="18">
        <f t="shared" si="21"/>
        <v>451847</v>
      </c>
      <c r="I262" s="19">
        <f t="shared" si="19"/>
        <v>-353547.19999999984</v>
      </c>
    </row>
    <row r="263" spans="2:9">
      <c r="B263">
        <v>20180000245</v>
      </c>
      <c r="C263" s="72">
        <f>'Elenco residui'!C255</f>
        <v>0</v>
      </c>
      <c r="D263" s="15">
        <f>'Elenco residui'!D255-'Elenco residui'!E255</f>
        <v>646753.28000000003</v>
      </c>
      <c r="E263" s="16">
        <f t="shared" si="20"/>
        <v>293206.08000000019</v>
      </c>
      <c r="F263" s="17">
        <f t="shared" si="18"/>
        <v>1</v>
      </c>
      <c r="G263" s="17" t="str">
        <f t="shared" si="22"/>
        <v>Sì</v>
      </c>
      <c r="H263" s="18">
        <f t="shared" si="21"/>
        <v>451847</v>
      </c>
      <c r="I263" s="19">
        <f t="shared" si="19"/>
        <v>-158640.91999999981</v>
      </c>
    </row>
    <row r="264" spans="2:9">
      <c r="B264">
        <v>20180000246</v>
      </c>
      <c r="C264" s="72">
        <f>'Elenco residui'!C256</f>
        <v>0</v>
      </c>
      <c r="D264" s="15">
        <f>'Elenco residui'!D256-'Elenco residui'!E256</f>
        <v>1518920.9</v>
      </c>
      <c r="E264" s="16">
        <f t="shared" si="20"/>
        <v>1360279.98</v>
      </c>
      <c r="F264" s="17">
        <f t="shared" si="18"/>
        <v>4</v>
      </c>
      <c r="G264" s="17" t="str">
        <f t="shared" si="22"/>
        <v>Sì</v>
      </c>
      <c r="H264" s="18">
        <f t="shared" si="21"/>
        <v>451847</v>
      </c>
      <c r="I264" s="19">
        <f t="shared" si="19"/>
        <v>-447108.02</v>
      </c>
    </row>
    <row r="265" spans="2:9" hidden="1">
      <c r="B265">
        <v>20180000247</v>
      </c>
      <c r="C265" s="72">
        <f>'Elenco residui'!C257</f>
        <v>0</v>
      </c>
      <c r="D265" s="15">
        <f>'Elenco residui'!D257-'Elenco residui'!E257</f>
        <v>30000</v>
      </c>
      <c r="E265" s="16">
        <f t="shared" si="20"/>
        <v>-417108.02</v>
      </c>
      <c r="F265" s="17">
        <f t="shared" si="18"/>
        <v>0</v>
      </c>
      <c r="G265" s="17" t="str">
        <f t="shared" si="22"/>
        <v>No</v>
      </c>
      <c r="H265" s="18">
        <f t="shared" si="21"/>
        <v>451847</v>
      </c>
      <c r="I265" s="19">
        <f t="shared" si="19"/>
        <v>-417108.02</v>
      </c>
    </row>
    <row r="266" spans="2:9">
      <c r="B266">
        <v>20180000248</v>
      </c>
      <c r="C266" s="72">
        <f>'Elenco residui'!C258</f>
        <v>0</v>
      </c>
      <c r="D266" s="15">
        <f>'Elenco residui'!D258-'Elenco residui'!E258</f>
        <v>520000</v>
      </c>
      <c r="E266" s="16">
        <f t="shared" si="20"/>
        <v>102891.97999999998</v>
      </c>
      <c r="F266" s="17">
        <f t="shared" si="18"/>
        <v>1</v>
      </c>
      <c r="G266" s="17" t="str">
        <f t="shared" si="22"/>
        <v>Sì</v>
      </c>
      <c r="H266" s="18">
        <f t="shared" si="21"/>
        <v>451847</v>
      </c>
      <c r="I266" s="19">
        <f t="shared" si="19"/>
        <v>-348955.02</v>
      </c>
    </row>
    <row r="267" spans="2:9">
      <c r="B267">
        <v>20180000249</v>
      </c>
      <c r="C267" s="72">
        <f>'Elenco residui'!C259</f>
        <v>0</v>
      </c>
      <c r="D267" s="15">
        <f>'Elenco residui'!D259-'Elenco residui'!E259</f>
        <v>540000</v>
      </c>
      <c r="E267" s="16">
        <f t="shared" si="20"/>
        <v>191044.97999999998</v>
      </c>
      <c r="F267" s="17">
        <f t="shared" si="18"/>
        <v>1</v>
      </c>
      <c r="G267" s="17" t="str">
        <f t="shared" si="22"/>
        <v>Sì</v>
      </c>
      <c r="H267" s="18">
        <f t="shared" si="21"/>
        <v>451847</v>
      </c>
      <c r="I267" s="19">
        <f t="shared" si="19"/>
        <v>-260802.02000000002</v>
      </c>
    </row>
    <row r="268" spans="2:9">
      <c r="B268">
        <v>20180000250</v>
      </c>
      <c r="C268" s="72">
        <f>'Elenco residui'!C260</f>
        <v>0</v>
      </c>
      <c r="D268" s="15">
        <f>'Elenco residui'!D260-'Elenco residui'!E260</f>
        <v>400000</v>
      </c>
      <c r="E268" s="16">
        <f t="shared" si="20"/>
        <v>139197.97999999998</v>
      </c>
      <c r="F268" s="17">
        <f t="shared" si="18"/>
        <v>1</v>
      </c>
      <c r="G268" s="17" t="str">
        <f t="shared" si="22"/>
        <v>Sì</v>
      </c>
      <c r="H268" s="18">
        <f t="shared" si="21"/>
        <v>451847</v>
      </c>
      <c r="I268" s="19">
        <f t="shared" si="19"/>
        <v>-312649.02</v>
      </c>
    </row>
    <row r="269" spans="2:9" hidden="1">
      <c r="B269">
        <v>20180000251</v>
      </c>
      <c r="C269" s="72">
        <f>'Elenco residui'!C261</f>
        <v>0</v>
      </c>
      <c r="D269" s="15">
        <f>'Elenco residui'!D261-'Elenco residui'!E261</f>
        <v>25000</v>
      </c>
      <c r="E269" s="16">
        <f t="shared" si="20"/>
        <v>-287649.02</v>
      </c>
      <c r="F269" s="17">
        <f t="shared" si="18"/>
        <v>0</v>
      </c>
      <c r="G269" s="17" t="str">
        <f t="shared" si="22"/>
        <v>No</v>
      </c>
      <c r="H269" s="18">
        <f t="shared" si="21"/>
        <v>451847</v>
      </c>
      <c r="I269" s="19">
        <f t="shared" si="19"/>
        <v>-287649.02</v>
      </c>
    </row>
    <row r="270" spans="2:9" hidden="1">
      <c r="B270">
        <v>20180000252</v>
      </c>
      <c r="C270" s="72">
        <f>'Elenco residui'!C262</f>
        <v>0</v>
      </c>
      <c r="D270" s="15">
        <f>'Elenco residui'!D262-'Elenco residui'!E262</f>
        <v>5600.13</v>
      </c>
      <c r="E270" s="16">
        <f t="shared" si="20"/>
        <v>-282048.89</v>
      </c>
      <c r="F270" s="17">
        <f t="shared" si="18"/>
        <v>0</v>
      </c>
      <c r="G270" s="17" t="str">
        <f t="shared" si="22"/>
        <v>No</v>
      </c>
      <c r="H270" s="18">
        <f t="shared" si="21"/>
        <v>451847</v>
      </c>
      <c r="I270" s="19">
        <f t="shared" si="19"/>
        <v>-282048.89</v>
      </c>
    </row>
    <row r="271" spans="2:9">
      <c r="B271">
        <v>20180000253</v>
      </c>
      <c r="C271" s="72">
        <f>'Elenco residui'!C263</f>
        <v>0</v>
      </c>
      <c r="D271" s="15">
        <f>'Elenco residui'!D263-'Elenco residui'!E263</f>
        <v>649650</v>
      </c>
      <c r="E271" s="16">
        <f t="shared" si="20"/>
        <v>367601.11</v>
      </c>
      <c r="F271" s="17">
        <f t="shared" si="18"/>
        <v>1</v>
      </c>
      <c r="G271" s="17" t="str">
        <f t="shared" si="22"/>
        <v>Sì</v>
      </c>
      <c r="H271" s="18">
        <f t="shared" si="21"/>
        <v>451847</v>
      </c>
      <c r="I271" s="19">
        <f t="shared" si="19"/>
        <v>-84245.890000000014</v>
      </c>
    </row>
    <row r="272" spans="2:9" hidden="1">
      <c r="B272">
        <v>20180000254</v>
      </c>
      <c r="C272" s="72">
        <f>'Elenco residui'!C264</f>
        <v>0</v>
      </c>
      <c r="D272" s="15">
        <f>'Elenco residui'!D264-'Elenco residui'!E264</f>
        <v>71958.14</v>
      </c>
      <c r="E272" s="16">
        <f t="shared" si="20"/>
        <v>-12287.750000000015</v>
      </c>
      <c r="F272" s="17">
        <f t="shared" si="18"/>
        <v>0</v>
      </c>
      <c r="G272" s="17" t="str">
        <f t="shared" si="22"/>
        <v>No</v>
      </c>
      <c r="H272" s="18">
        <f t="shared" si="21"/>
        <v>451847</v>
      </c>
      <c r="I272" s="19">
        <f t="shared" si="19"/>
        <v>-12287.750000000015</v>
      </c>
    </row>
    <row r="273" spans="2:9" ht="17.25" customHeight="1">
      <c r="B273">
        <v>20180000255</v>
      </c>
      <c r="C273" s="72">
        <f>'Elenco residui'!C265</f>
        <v>0</v>
      </c>
      <c r="D273" s="15">
        <f>'Elenco residui'!D265-'Elenco residui'!E265</f>
        <v>150000</v>
      </c>
      <c r="E273" s="16">
        <f t="shared" si="20"/>
        <v>137712.25</v>
      </c>
      <c r="F273" s="17">
        <f t="shared" si="18"/>
        <v>1</v>
      </c>
      <c r="G273" s="17" t="str">
        <f t="shared" si="22"/>
        <v>Sì</v>
      </c>
      <c r="H273" s="18">
        <f t="shared" si="21"/>
        <v>451847</v>
      </c>
      <c r="I273" s="19">
        <f t="shared" si="19"/>
        <v>-314134.75</v>
      </c>
    </row>
    <row r="274" spans="2:9">
      <c r="B274">
        <v>20180000256</v>
      </c>
      <c r="C274" s="72">
        <f>'Elenco residui'!C266</f>
        <v>0</v>
      </c>
      <c r="D274" s="15">
        <f>'Elenco residui'!D266-'Elenco residui'!E266</f>
        <v>400288.89</v>
      </c>
      <c r="E274" s="16">
        <f t="shared" si="20"/>
        <v>86154.140000000014</v>
      </c>
      <c r="F274" s="17">
        <f t="shared" si="18"/>
        <v>1</v>
      </c>
      <c r="G274" s="17" t="str">
        <f t="shared" si="22"/>
        <v>Sì</v>
      </c>
      <c r="H274" s="18">
        <f t="shared" si="21"/>
        <v>451847</v>
      </c>
      <c r="I274" s="19">
        <f t="shared" si="19"/>
        <v>-365692.86</v>
      </c>
    </row>
    <row r="275" spans="2:9" hidden="1">
      <c r="B275">
        <v>20180000257</v>
      </c>
      <c r="C275" s="72">
        <f>'Elenco residui'!C267</f>
        <v>0</v>
      </c>
      <c r="D275" s="15">
        <f>'Elenco residui'!D267-'Elenco residui'!E267</f>
        <v>26731.94</v>
      </c>
      <c r="E275" s="16">
        <f t="shared" si="20"/>
        <v>-338960.92</v>
      </c>
      <c r="F275" s="17">
        <f t="shared" ref="F275:F326" si="23">IF(E275&gt;0,ROUND(E275/H275+0.5,0),0)</f>
        <v>0</v>
      </c>
      <c r="G275" s="17" t="str">
        <f t="shared" si="22"/>
        <v>No</v>
      </c>
      <c r="H275" s="18">
        <f t="shared" si="21"/>
        <v>451847</v>
      </c>
      <c r="I275" s="19">
        <f t="shared" ref="I275:I326" si="24">E275-(F275*H275)</f>
        <v>-338960.92</v>
      </c>
    </row>
    <row r="276" spans="2:9" hidden="1">
      <c r="B276">
        <v>20180000258</v>
      </c>
      <c r="C276" s="72">
        <f>'Elenco residui'!C268</f>
        <v>0</v>
      </c>
      <c r="D276" s="15">
        <f>'Elenco residui'!D268-'Elenco residui'!E268</f>
        <v>68968.800000000003</v>
      </c>
      <c r="E276" s="16">
        <f t="shared" ref="E276:E326" si="25">D276+I275</f>
        <v>-269992.12</v>
      </c>
      <c r="F276" s="17">
        <f t="shared" si="23"/>
        <v>0</v>
      </c>
      <c r="G276" s="17" t="str">
        <f t="shared" si="22"/>
        <v>No</v>
      </c>
      <c r="H276" s="18">
        <f t="shared" si="21"/>
        <v>451847</v>
      </c>
      <c r="I276" s="19">
        <f t="shared" si="24"/>
        <v>-269992.12</v>
      </c>
    </row>
    <row r="277" spans="2:9">
      <c r="B277">
        <v>20180000259</v>
      </c>
      <c r="C277" s="72">
        <f>'Elenco residui'!C269</f>
        <v>0</v>
      </c>
      <c r="D277" s="15">
        <f>'Elenco residui'!D269-'Elenco residui'!E269</f>
        <v>2660249</v>
      </c>
      <c r="E277" s="16">
        <f t="shared" si="25"/>
        <v>2390256.88</v>
      </c>
      <c r="F277" s="17">
        <f t="shared" si="23"/>
        <v>6</v>
      </c>
      <c r="G277" s="17" t="str">
        <f t="shared" si="22"/>
        <v>Sì</v>
      </c>
      <c r="H277" s="18">
        <f t="shared" si="21"/>
        <v>451847</v>
      </c>
      <c r="I277" s="19">
        <f t="shared" si="24"/>
        <v>-320825.12000000011</v>
      </c>
    </row>
    <row r="278" spans="2:9" hidden="1">
      <c r="B278">
        <v>20180000260</v>
      </c>
      <c r="C278" s="72">
        <f>'Elenco residui'!C270</f>
        <v>0</v>
      </c>
      <c r="D278" s="15">
        <f>'Elenco residui'!D270-'Elenco residui'!E270</f>
        <v>70000</v>
      </c>
      <c r="E278" s="16">
        <f t="shared" si="25"/>
        <v>-250825.12000000011</v>
      </c>
      <c r="F278" s="17">
        <f t="shared" si="23"/>
        <v>0</v>
      </c>
      <c r="G278" s="17" t="str">
        <f t="shared" si="22"/>
        <v>No</v>
      </c>
      <c r="H278" s="18">
        <f t="shared" si="21"/>
        <v>451847</v>
      </c>
      <c r="I278" s="19">
        <f t="shared" si="24"/>
        <v>-250825.12000000011</v>
      </c>
    </row>
    <row r="279" spans="2:9" hidden="1">
      <c r="B279">
        <v>20180000261</v>
      </c>
      <c r="C279" s="72">
        <f>'Elenco residui'!C271</f>
        <v>0</v>
      </c>
      <c r="D279" s="15">
        <f>'Elenco residui'!D271-'Elenco residui'!E271</f>
        <v>196857.21</v>
      </c>
      <c r="E279" s="16">
        <f t="shared" si="25"/>
        <v>-53967.91000000012</v>
      </c>
      <c r="F279" s="17">
        <f t="shared" si="23"/>
        <v>0</v>
      </c>
      <c r="G279" s="17" t="str">
        <f t="shared" si="22"/>
        <v>No</v>
      </c>
      <c r="H279" s="18">
        <f t="shared" si="21"/>
        <v>451847</v>
      </c>
      <c r="I279" s="19">
        <f t="shared" si="24"/>
        <v>-53967.91000000012</v>
      </c>
    </row>
    <row r="280" spans="2:9">
      <c r="B280">
        <v>20180000262</v>
      </c>
      <c r="C280" s="72">
        <f>'Elenco residui'!C272</f>
        <v>0</v>
      </c>
      <c r="D280" s="15">
        <f>'Elenco residui'!D272-'Elenco residui'!E272</f>
        <v>285000</v>
      </c>
      <c r="E280" s="16">
        <f t="shared" si="25"/>
        <v>231032.08999999988</v>
      </c>
      <c r="F280" s="17">
        <f t="shared" si="23"/>
        <v>1</v>
      </c>
      <c r="G280" s="17" t="str">
        <f t="shared" si="22"/>
        <v>Sì</v>
      </c>
      <c r="H280" s="18">
        <f t="shared" si="21"/>
        <v>451847</v>
      </c>
      <c r="I280" s="19">
        <f t="shared" si="24"/>
        <v>-220814.91000000012</v>
      </c>
    </row>
    <row r="281" spans="2:9">
      <c r="B281">
        <v>20180000263</v>
      </c>
      <c r="C281" s="72">
        <f>'Elenco residui'!C273</f>
        <v>0</v>
      </c>
      <c r="D281" s="15">
        <f>'Elenco residui'!D273-'Elenco residui'!E273</f>
        <v>492697.66</v>
      </c>
      <c r="E281" s="16">
        <f t="shared" si="25"/>
        <v>271882.74999999988</v>
      </c>
      <c r="F281" s="17">
        <f t="shared" si="23"/>
        <v>1</v>
      </c>
      <c r="G281" s="17" t="str">
        <f t="shared" si="22"/>
        <v>Sì</v>
      </c>
      <c r="H281" s="18">
        <f t="shared" si="21"/>
        <v>451847</v>
      </c>
      <c r="I281" s="19">
        <f t="shared" si="24"/>
        <v>-179964.25000000012</v>
      </c>
    </row>
    <row r="282" spans="2:9">
      <c r="B282">
        <v>20180000264</v>
      </c>
      <c r="C282" s="72">
        <f>'Elenco residui'!C274</f>
        <v>0</v>
      </c>
      <c r="D282" s="15">
        <f>'Elenco residui'!D274-'Elenco residui'!E274</f>
        <v>200000</v>
      </c>
      <c r="E282" s="16">
        <f t="shared" si="25"/>
        <v>20035.749999999884</v>
      </c>
      <c r="F282" s="17">
        <f t="shared" si="23"/>
        <v>1</v>
      </c>
      <c r="G282" s="17" t="str">
        <f t="shared" si="22"/>
        <v>Sì</v>
      </c>
      <c r="H282" s="18">
        <f t="shared" si="21"/>
        <v>451847</v>
      </c>
      <c r="I282" s="19">
        <f t="shared" si="24"/>
        <v>-431811.25000000012</v>
      </c>
    </row>
    <row r="283" spans="2:9" hidden="1">
      <c r="B283">
        <v>20180000265</v>
      </c>
      <c r="C283" s="72">
        <f>'Elenco residui'!C275</f>
        <v>0</v>
      </c>
      <c r="D283" s="15">
        <f>'Elenco residui'!D275-'Elenco residui'!E275</f>
        <v>88616.84</v>
      </c>
      <c r="E283" s="16">
        <f t="shared" si="25"/>
        <v>-343194.41000000015</v>
      </c>
      <c r="F283" s="17">
        <f t="shared" si="23"/>
        <v>0</v>
      </c>
      <c r="G283" s="17" t="str">
        <f t="shared" si="22"/>
        <v>No</v>
      </c>
      <c r="H283" s="18">
        <f t="shared" si="21"/>
        <v>451847</v>
      </c>
      <c r="I283" s="19">
        <f t="shared" si="24"/>
        <v>-343194.41000000015</v>
      </c>
    </row>
    <row r="284" spans="2:9">
      <c r="B284">
        <v>20180000266</v>
      </c>
      <c r="C284" s="72">
        <f>'Elenco residui'!C276</f>
        <v>0</v>
      </c>
      <c r="D284" s="15">
        <f>'Elenco residui'!D276-'Elenco residui'!E276</f>
        <v>1314492.8799999999</v>
      </c>
      <c r="E284" s="16">
        <f t="shared" si="25"/>
        <v>971298.46999999974</v>
      </c>
      <c r="F284" s="17">
        <f t="shared" si="23"/>
        <v>3</v>
      </c>
      <c r="G284" s="17" t="str">
        <f t="shared" si="22"/>
        <v>Sì</v>
      </c>
      <c r="H284" s="18">
        <f t="shared" si="21"/>
        <v>451847</v>
      </c>
      <c r="I284" s="19">
        <f t="shared" si="24"/>
        <v>-384242.53000000026</v>
      </c>
    </row>
    <row r="285" spans="2:9">
      <c r="B285">
        <v>20180000267</v>
      </c>
      <c r="C285" s="72">
        <f>'Elenco residui'!C277</f>
        <v>0</v>
      </c>
      <c r="D285" s="15">
        <f>'Elenco residui'!D277-'Elenco residui'!E277</f>
        <v>576567.11</v>
      </c>
      <c r="E285" s="16">
        <f t="shared" si="25"/>
        <v>192324.57999999973</v>
      </c>
      <c r="F285" s="17">
        <f t="shared" si="23"/>
        <v>1</v>
      </c>
      <c r="G285" s="17" t="str">
        <f t="shared" si="22"/>
        <v>Sì</v>
      </c>
      <c r="H285" s="18">
        <f t="shared" si="21"/>
        <v>451847</v>
      </c>
      <c r="I285" s="19">
        <f t="shared" si="24"/>
        <v>-259522.42000000027</v>
      </c>
    </row>
    <row r="286" spans="2:9" hidden="1">
      <c r="B286">
        <v>20180000268</v>
      </c>
      <c r="C286" s="72">
        <f>'Elenco residui'!C278</f>
        <v>0</v>
      </c>
      <c r="D286" s="15">
        <f>'Elenco residui'!D278-'Elenco residui'!E278</f>
        <v>183000</v>
      </c>
      <c r="E286" s="16">
        <f t="shared" si="25"/>
        <v>-76522.420000000275</v>
      </c>
      <c r="F286" s="17">
        <f t="shared" si="23"/>
        <v>0</v>
      </c>
      <c r="G286" s="17" t="str">
        <f t="shared" si="22"/>
        <v>No</v>
      </c>
      <c r="H286" s="18">
        <f t="shared" si="21"/>
        <v>451847</v>
      </c>
      <c r="I286" s="19">
        <f t="shared" si="24"/>
        <v>-76522.420000000275</v>
      </c>
    </row>
    <row r="287" spans="2:9">
      <c r="B287">
        <v>20180000269</v>
      </c>
      <c r="C287" s="72">
        <f>'Elenco residui'!C279</f>
        <v>0</v>
      </c>
      <c r="D287" s="15">
        <f>'Elenco residui'!D279-'Elenco residui'!E279</f>
        <v>196857.21</v>
      </c>
      <c r="E287" s="16">
        <f t="shared" si="25"/>
        <v>120334.78999999972</v>
      </c>
      <c r="F287" s="17">
        <f t="shared" si="23"/>
        <v>1</v>
      </c>
      <c r="G287" s="17" t="str">
        <f t="shared" si="22"/>
        <v>Sì</v>
      </c>
      <c r="H287" s="18">
        <f t="shared" si="21"/>
        <v>451847</v>
      </c>
      <c r="I287" s="19">
        <f t="shared" si="24"/>
        <v>-331512.21000000031</v>
      </c>
    </row>
    <row r="288" spans="2:9" hidden="1">
      <c r="B288">
        <v>20180000270</v>
      </c>
      <c r="C288" s="72">
        <f>'Elenco residui'!C280</f>
        <v>0</v>
      </c>
      <c r="D288" s="15">
        <f>'Elenco residui'!D280-'Elenco residui'!E280</f>
        <v>285000</v>
      </c>
      <c r="E288" s="16">
        <f t="shared" si="25"/>
        <v>-46512.210000000312</v>
      </c>
      <c r="F288" s="17">
        <f t="shared" si="23"/>
        <v>0</v>
      </c>
      <c r="G288" s="17" t="str">
        <f t="shared" si="22"/>
        <v>No</v>
      </c>
      <c r="H288" s="18">
        <f t="shared" si="21"/>
        <v>451847</v>
      </c>
      <c r="I288" s="19">
        <f t="shared" si="24"/>
        <v>-46512.210000000312</v>
      </c>
    </row>
    <row r="289" spans="2:9">
      <c r="B289">
        <v>20180000271</v>
      </c>
      <c r="C289" s="72">
        <f>'Elenco residui'!C281</f>
        <v>0</v>
      </c>
      <c r="D289" s="15">
        <f>'Elenco residui'!D281-'Elenco residui'!E281</f>
        <v>492697.66</v>
      </c>
      <c r="E289" s="16">
        <f t="shared" si="25"/>
        <v>446185.44999999966</v>
      </c>
      <c r="F289" s="17">
        <f t="shared" si="23"/>
        <v>1</v>
      </c>
      <c r="G289" s="17" t="str">
        <f t="shared" si="22"/>
        <v>Sì</v>
      </c>
      <c r="H289" s="18">
        <f t="shared" si="21"/>
        <v>451847</v>
      </c>
      <c r="I289" s="19">
        <f t="shared" si="24"/>
        <v>-5661.5500000003376</v>
      </c>
    </row>
    <row r="290" spans="2:9">
      <c r="B290">
        <v>20180000272</v>
      </c>
      <c r="C290" s="72">
        <f>'Elenco residui'!C282</f>
        <v>0</v>
      </c>
      <c r="D290" s="15">
        <f>'Elenco residui'!D282-'Elenco residui'!E282</f>
        <v>100000</v>
      </c>
      <c r="E290" s="16">
        <f t="shared" si="25"/>
        <v>94338.449999999662</v>
      </c>
      <c r="F290" s="17">
        <f t="shared" si="23"/>
        <v>1</v>
      </c>
      <c r="G290" s="17" t="str">
        <f t="shared" si="22"/>
        <v>Sì</v>
      </c>
      <c r="H290" s="18">
        <f t="shared" si="21"/>
        <v>451847</v>
      </c>
      <c r="I290" s="19">
        <f t="shared" si="24"/>
        <v>-357508.55000000034</v>
      </c>
    </row>
    <row r="291" spans="2:9" hidden="1">
      <c r="B291">
        <v>20180000273</v>
      </c>
      <c r="C291" s="72">
        <f>'Elenco residui'!C283</f>
        <v>0</v>
      </c>
      <c r="D291" s="15">
        <f>'Elenco residui'!D283-'Elenco residui'!E283</f>
        <v>40000</v>
      </c>
      <c r="E291" s="16">
        <f t="shared" si="25"/>
        <v>-317508.55000000034</v>
      </c>
      <c r="F291" s="17">
        <f t="shared" si="23"/>
        <v>0</v>
      </c>
      <c r="G291" s="17" t="str">
        <f t="shared" si="22"/>
        <v>No</v>
      </c>
      <c r="H291" s="18">
        <f t="shared" si="21"/>
        <v>451847</v>
      </c>
      <c r="I291" s="19">
        <f t="shared" si="24"/>
        <v>-317508.55000000034</v>
      </c>
    </row>
    <row r="292" spans="2:9" hidden="1">
      <c r="B292">
        <v>20180000274</v>
      </c>
      <c r="C292" s="72">
        <f>'Elenco residui'!C284</f>
        <v>0</v>
      </c>
      <c r="D292" s="15">
        <f>'Elenco residui'!D284-'Elenco residui'!E284</f>
        <v>150000</v>
      </c>
      <c r="E292" s="16">
        <f t="shared" si="25"/>
        <v>-167508.55000000034</v>
      </c>
      <c r="F292" s="17">
        <f t="shared" si="23"/>
        <v>0</v>
      </c>
      <c r="G292" s="17" t="str">
        <f t="shared" si="22"/>
        <v>No</v>
      </c>
      <c r="H292" s="18">
        <f t="shared" si="21"/>
        <v>451847</v>
      </c>
      <c r="I292" s="19">
        <f t="shared" si="24"/>
        <v>-167508.55000000034</v>
      </c>
    </row>
    <row r="293" spans="2:9" hidden="1">
      <c r="B293">
        <v>20180000275</v>
      </c>
      <c r="C293" s="72">
        <f>'Elenco residui'!C285</f>
        <v>0</v>
      </c>
      <c r="D293" s="15">
        <f>'Elenco residui'!D285-'Elenco residui'!E285</f>
        <v>95689.42</v>
      </c>
      <c r="E293" s="16">
        <f t="shared" si="25"/>
        <v>-71819.130000000339</v>
      </c>
      <c r="F293" s="17">
        <f t="shared" si="23"/>
        <v>0</v>
      </c>
      <c r="G293" s="17" t="str">
        <f t="shared" si="22"/>
        <v>No</v>
      </c>
      <c r="H293" s="18">
        <f t="shared" si="21"/>
        <v>451847</v>
      </c>
      <c r="I293" s="19">
        <f t="shared" si="24"/>
        <v>-71819.130000000339</v>
      </c>
    </row>
    <row r="294" spans="2:9" hidden="1">
      <c r="B294">
        <v>20180000276</v>
      </c>
      <c r="C294" s="72">
        <f>'Elenco residui'!C286</f>
        <v>0</v>
      </c>
      <c r="D294" s="15">
        <f>'Elenco residui'!D286-'Elenco residui'!E286</f>
        <v>33911.58</v>
      </c>
      <c r="E294" s="16">
        <f t="shared" si="25"/>
        <v>-37907.550000000338</v>
      </c>
      <c r="F294" s="17">
        <f t="shared" si="23"/>
        <v>0</v>
      </c>
      <c r="G294" s="17" t="str">
        <f t="shared" si="22"/>
        <v>No</v>
      </c>
      <c r="H294" s="18">
        <f t="shared" si="21"/>
        <v>451847</v>
      </c>
      <c r="I294" s="19">
        <f t="shared" si="24"/>
        <v>-37907.550000000338</v>
      </c>
    </row>
    <row r="295" spans="2:9">
      <c r="B295">
        <v>20180000277</v>
      </c>
      <c r="C295" s="72">
        <f>'Elenco residui'!C287</f>
        <v>0</v>
      </c>
      <c r="D295" s="15">
        <f>'Elenco residui'!D287-'Elenco residui'!E287</f>
        <v>104059.59</v>
      </c>
      <c r="E295" s="16">
        <f t="shared" si="25"/>
        <v>66152.039999999659</v>
      </c>
      <c r="F295" s="17">
        <f t="shared" si="23"/>
        <v>1</v>
      </c>
      <c r="G295" s="17" t="str">
        <f t="shared" si="22"/>
        <v>Sì</v>
      </c>
      <c r="H295" s="18">
        <f t="shared" si="21"/>
        <v>451847</v>
      </c>
      <c r="I295" s="19">
        <f t="shared" si="24"/>
        <v>-385694.96000000031</v>
      </c>
    </row>
    <row r="296" spans="2:9" hidden="1">
      <c r="B296">
        <v>20180000278</v>
      </c>
      <c r="C296" s="72">
        <f>'Elenco residui'!C288</f>
        <v>0</v>
      </c>
      <c r="D296" s="15">
        <f>'Elenco residui'!D288-'Elenco residui'!E288</f>
        <v>14793.91</v>
      </c>
      <c r="E296" s="16">
        <f t="shared" si="25"/>
        <v>-370901.05000000034</v>
      </c>
      <c r="F296" s="17">
        <f t="shared" si="23"/>
        <v>0</v>
      </c>
      <c r="G296" s="17" t="str">
        <f t="shared" si="22"/>
        <v>No</v>
      </c>
      <c r="H296" s="18">
        <f t="shared" si="21"/>
        <v>451847</v>
      </c>
      <c r="I296" s="19">
        <f t="shared" si="24"/>
        <v>-370901.05000000034</v>
      </c>
    </row>
    <row r="297" spans="2:9" hidden="1">
      <c r="B297">
        <v>20180000279</v>
      </c>
      <c r="C297" s="72">
        <f>'Elenco residui'!C289</f>
        <v>0</v>
      </c>
      <c r="D297" s="15">
        <f>'Elenco residui'!D289-'Elenco residui'!E289</f>
        <v>99569.34</v>
      </c>
      <c r="E297" s="16">
        <f t="shared" si="25"/>
        <v>-271331.71000000031</v>
      </c>
      <c r="F297" s="17">
        <f t="shared" si="23"/>
        <v>0</v>
      </c>
      <c r="G297" s="17" t="str">
        <f t="shared" si="22"/>
        <v>No</v>
      </c>
      <c r="H297" s="18">
        <f t="shared" si="21"/>
        <v>451847</v>
      </c>
      <c r="I297" s="19">
        <f t="shared" si="24"/>
        <v>-271331.71000000031</v>
      </c>
    </row>
    <row r="298" spans="2:9" hidden="1">
      <c r="B298">
        <v>20180000280</v>
      </c>
      <c r="C298" s="72">
        <f>'Elenco residui'!C290</f>
        <v>0</v>
      </c>
      <c r="D298" s="15">
        <f>'Elenco residui'!D290-'Elenco residui'!E290</f>
        <v>375.82</v>
      </c>
      <c r="E298" s="16">
        <f t="shared" si="25"/>
        <v>-270955.89000000031</v>
      </c>
      <c r="F298" s="17">
        <f t="shared" si="23"/>
        <v>0</v>
      </c>
      <c r="G298" s="17" t="str">
        <f t="shared" si="22"/>
        <v>No</v>
      </c>
      <c r="H298" s="18">
        <f t="shared" si="21"/>
        <v>451847</v>
      </c>
      <c r="I298" s="19">
        <f t="shared" si="24"/>
        <v>-270955.89000000031</v>
      </c>
    </row>
    <row r="299" spans="2:9" hidden="1">
      <c r="B299">
        <v>20180000281</v>
      </c>
      <c r="C299" s="72">
        <f>'Elenco residui'!C291</f>
        <v>0</v>
      </c>
      <c r="D299" s="15">
        <f>'Elenco residui'!D291-'Elenco residui'!E291</f>
        <v>200000</v>
      </c>
      <c r="E299" s="16">
        <f t="shared" si="25"/>
        <v>-70955.890000000305</v>
      </c>
      <c r="F299" s="17">
        <f t="shared" si="23"/>
        <v>0</v>
      </c>
      <c r="G299" s="17" t="str">
        <f t="shared" si="22"/>
        <v>No</v>
      </c>
      <c r="H299" s="18">
        <f t="shared" si="21"/>
        <v>451847</v>
      </c>
      <c r="I299" s="19">
        <f t="shared" si="24"/>
        <v>-70955.890000000305</v>
      </c>
    </row>
    <row r="300" spans="2:9">
      <c r="B300">
        <v>20180000282</v>
      </c>
      <c r="C300" s="72">
        <f>'Elenco residui'!C292</f>
        <v>0</v>
      </c>
      <c r="D300" s="15">
        <f>'Elenco residui'!D292-'Elenco residui'!E292</f>
        <v>350000</v>
      </c>
      <c r="E300" s="16">
        <f t="shared" si="25"/>
        <v>279044.10999999969</v>
      </c>
      <c r="F300" s="17">
        <f t="shared" si="23"/>
        <v>1</v>
      </c>
      <c r="G300" s="17" t="str">
        <f t="shared" si="22"/>
        <v>Sì</v>
      </c>
      <c r="H300" s="18">
        <f t="shared" si="21"/>
        <v>451847</v>
      </c>
      <c r="I300" s="19">
        <f t="shared" si="24"/>
        <v>-172802.89000000031</v>
      </c>
    </row>
    <row r="301" spans="2:9" hidden="1">
      <c r="B301">
        <v>20180000283</v>
      </c>
      <c r="C301" s="72">
        <f>'Elenco residui'!C293</f>
        <v>0</v>
      </c>
      <c r="D301" s="15">
        <f>'Elenco residui'!D293-'Elenco residui'!E293</f>
        <v>28043.05</v>
      </c>
      <c r="E301" s="16">
        <f t="shared" si="25"/>
        <v>-144759.84000000032</v>
      </c>
      <c r="F301" s="17">
        <f t="shared" si="23"/>
        <v>0</v>
      </c>
      <c r="G301" s="17" t="str">
        <f t="shared" si="22"/>
        <v>No</v>
      </c>
      <c r="H301" s="18">
        <f t="shared" si="21"/>
        <v>451847</v>
      </c>
      <c r="I301" s="19">
        <f t="shared" si="24"/>
        <v>-144759.84000000032</v>
      </c>
    </row>
    <row r="302" spans="2:9" hidden="1">
      <c r="B302">
        <v>20180000284</v>
      </c>
      <c r="C302" s="72">
        <f>'Elenco residui'!C294</f>
        <v>0</v>
      </c>
      <c r="D302" s="15">
        <f>'Elenco residui'!D294-'Elenco residui'!E294</f>
        <v>27343.8</v>
      </c>
      <c r="E302" s="16">
        <f t="shared" si="25"/>
        <v>-117416.04000000031</v>
      </c>
      <c r="F302" s="17">
        <f t="shared" si="23"/>
        <v>0</v>
      </c>
      <c r="G302" s="17" t="str">
        <f t="shared" si="22"/>
        <v>No</v>
      </c>
      <c r="H302" s="18">
        <f t="shared" si="21"/>
        <v>451847</v>
      </c>
      <c r="I302" s="19">
        <f t="shared" si="24"/>
        <v>-117416.04000000031</v>
      </c>
    </row>
    <row r="303" spans="2:9" hidden="1">
      <c r="B303">
        <v>20180000285</v>
      </c>
      <c r="C303" s="72">
        <f>'Elenco residui'!C295</f>
        <v>0</v>
      </c>
      <c r="D303" s="15">
        <f>'Elenco residui'!D295-'Elenco residui'!E295</f>
        <v>92098.1</v>
      </c>
      <c r="E303" s="16">
        <f t="shared" si="25"/>
        <v>-25317.940000000308</v>
      </c>
      <c r="F303" s="17">
        <f t="shared" si="23"/>
        <v>0</v>
      </c>
      <c r="G303" s="17" t="str">
        <f t="shared" si="22"/>
        <v>No</v>
      </c>
      <c r="H303" s="18">
        <f t="shared" si="21"/>
        <v>451847</v>
      </c>
      <c r="I303" s="19">
        <f t="shared" si="24"/>
        <v>-25317.940000000308</v>
      </c>
    </row>
    <row r="304" spans="2:9" hidden="1">
      <c r="B304">
        <v>20180000286</v>
      </c>
      <c r="C304" s="72">
        <f>'Elenco residui'!C296</f>
        <v>0</v>
      </c>
      <c r="D304" s="15">
        <f>'Elenco residui'!D296-'Elenco residui'!E296</f>
        <v>460.2</v>
      </c>
      <c r="E304" s="16">
        <f t="shared" si="25"/>
        <v>-24857.740000000307</v>
      </c>
      <c r="F304" s="17">
        <f t="shared" si="23"/>
        <v>0</v>
      </c>
      <c r="G304" s="17" t="str">
        <f t="shared" si="22"/>
        <v>No</v>
      </c>
      <c r="H304" s="18">
        <f t="shared" si="21"/>
        <v>451847</v>
      </c>
      <c r="I304" s="19">
        <f t="shared" si="24"/>
        <v>-24857.740000000307</v>
      </c>
    </row>
    <row r="305" spans="2:9" hidden="1">
      <c r="B305">
        <v>20180000287</v>
      </c>
      <c r="C305" s="72">
        <f>'Elenco residui'!C297</f>
        <v>0</v>
      </c>
      <c r="D305" s="15">
        <f>'Elenco residui'!D297-'Elenco residui'!E297</f>
        <v>2004.87</v>
      </c>
      <c r="E305" s="16">
        <f t="shared" si="25"/>
        <v>-22852.870000000308</v>
      </c>
      <c r="F305" s="17">
        <f t="shared" si="23"/>
        <v>0</v>
      </c>
      <c r="G305" s="17" t="str">
        <f t="shared" si="22"/>
        <v>No</v>
      </c>
      <c r="H305" s="18">
        <f t="shared" si="21"/>
        <v>451847</v>
      </c>
      <c r="I305" s="19">
        <f t="shared" si="24"/>
        <v>-22852.870000000308</v>
      </c>
    </row>
    <row r="306" spans="2:9" hidden="1">
      <c r="B306">
        <v>20180000288</v>
      </c>
      <c r="C306" s="72">
        <f>'Elenco residui'!C298</f>
        <v>0</v>
      </c>
      <c r="D306" s="15">
        <f>'Elenco residui'!D298-'Elenco residui'!E298</f>
        <v>812.95</v>
      </c>
      <c r="E306" s="16">
        <f t="shared" si="25"/>
        <v>-22039.920000000307</v>
      </c>
      <c r="F306" s="17">
        <f t="shared" si="23"/>
        <v>0</v>
      </c>
      <c r="G306" s="17" t="str">
        <f t="shared" si="22"/>
        <v>No</v>
      </c>
      <c r="H306" s="18">
        <f t="shared" si="21"/>
        <v>451847</v>
      </c>
      <c r="I306" s="19">
        <f t="shared" si="24"/>
        <v>-22039.920000000307</v>
      </c>
    </row>
    <row r="307" spans="2:9" hidden="1">
      <c r="B307">
        <v>20180000289</v>
      </c>
      <c r="C307" s="72">
        <f>'Elenco residui'!C299</f>
        <v>0</v>
      </c>
      <c r="D307" s="15">
        <f>'Elenco residui'!D299-'Elenco residui'!E299</f>
        <v>1050</v>
      </c>
      <c r="E307" s="16">
        <f t="shared" si="25"/>
        <v>-20989.920000000307</v>
      </c>
      <c r="F307" s="17">
        <f t="shared" si="23"/>
        <v>0</v>
      </c>
      <c r="G307" s="17" t="str">
        <f t="shared" si="22"/>
        <v>No</v>
      </c>
      <c r="H307" s="18">
        <f t="shared" si="21"/>
        <v>451847</v>
      </c>
      <c r="I307" s="19">
        <f t="shared" si="24"/>
        <v>-20989.920000000307</v>
      </c>
    </row>
    <row r="308" spans="2:9" hidden="1">
      <c r="B308">
        <v>20180000290</v>
      </c>
      <c r="C308" s="72">
        <f>'Elenco residui'!C300</f>
        <v>0</v>
      </c>
      <c r="D308" s="15">
        <f>'Elenco residui'!D300-'Elenco residui'!E300</f>
        <v>178.15</v>
      </c>
      <c r="E308" s="16">
        <f t="shared" si="25"/>
        <v>-20811.770000000306</v>
      </c>
      <c r="F308" s="17">
        <f t="shared" si="23"/>
        <v>0</v>
      </c>
      <c r="G308" s="17" t="str">
        <f t="shared" si="22"/>
        <v>No</v>
      </c>
      <c r="H308" s="18">
        <f t="shared" si="21"/>
        <v>451847</v>
      </c>
      <c r="I308" s="19">
        <f t="shared" si="24"/>
        <v>-20811.770000000306</v>
      </c>
    </row>
    <row r="309" spans="2:9" hidden="1">
      <c r="B309">
        <v>20180000291</v>
      </c>
      <c r="C309" s="72">
        <f>'Elenco residui'!C301</f>
        <v>0</v>
      </c>
      <c r="D309" s="15">
        <f>'Elenco residui'!D301-'Elenco residui'!E301</f>
        <v>120</v>
      </c>
      <c r="E309" s="16">
        <f t="shared" si="25"/>
        <v>-20691.770000000306</v>
      </c>
      <c r="F309" s="17">
        <f t="shared" si="23"/>
        <v>0</v>
      </c>
      <c r="G309" s="17" t="str">
        <f t="shared" si="22"/>
        <v>No</v>
      </c>
      <c r="H309" s="18">
        <f t="shared" si="21"/>
        <v>451847</v>
      </c>
      <c r="I309" s="19">
        <f t="shared" si="24"/>
        <v>-20691.770000000306</v>
      </c>
    </row>
    <row r="310" spans="2:9" hidden="1">
      <c r="B310">
        <v>20180000292</v>
      </c>
      <c r="C310" s="72">
        <f>'Elenco residui'!C302</f>
        <v>0</v>
      </c>
      <c r="D310" s="15">
        <f>'Elenco residui'!D302-'Elenco residui'!E302</f>
        <v>131.86000000000001</v>
      </c>
      <c r="E310" s="16">
        <f t="shared" si="25"/>
        <v>-20559.910000000305</v>
      </c>
      <c r="F310" s="17">
        <f t="shared" si="23"/>
        <v>0</v>
      </c>
      <c r="G310" s="17" t="str">
        <f t="shared" si="22"/>
        <v>No</v>
      </c>
      <c r="H310" s="18">
        <f t="shared" ref="H310:H350" si="26">$I$10</f>
        <v>451847</v>
      </c>
      <c r="I310" s="19">
        <f t="shared" si="24"/>
        <v>-20559.910000000305</v>
      </c>
    </row>
    <row r="311" spans="2:9" hidden="1">
      <c r="B311">
        <v>20180000293</v>
      </c>
      <c r="C311" s="72">
        <f>'Elenco residui'!C303</f>
        <v>0</v>
      </c>
      <c r="D311" s="15">
        <f>'Elenco residui'!D303-'Elenco residui'!E303</f>
        <v>248.6</v>
      </c>
      <c r="E311" s="16">
        <f t="shared" si="25"/>
        <v>-20311.310000000307</v>
      </c>
      <c r="F311" s="17">
        <f t="shared" si="23"/>
        <v>0</v>
      </c>
      <c r="G311" s="17" t="str">
        <f t="shared" ref="G311:G350" si="27">IF(F311=0,"No","Sì")</f>
        <v>No</v>
      </c>
      <c r="H311" s="18">
        <f t="shared" si="26"/>
        <v>451847</v>
      </c>
      <c r="I311" s="19">
        <f t="shared" si="24"/>
        <v>-20311.310000000307</v>
      </c>
    </row>
    <row r="312" spans="2:9">
      <c r="B312">
        <v>20180000294</v>
      </c>
      <c r="C312" s="72">
        <f>'Elenco residui'!C304</f>
        <v>0</v>
      </c>
      <c r="D312" s="15">
        <f>'Elenco residui'!D304-'Elenco residui'!E304</f>
        <v>32331.67</v>
      </c>
      <c r="E312" s="16">
        <f t="shared" si="25"/>
        <v>12020.359999999691</v>
      </c>
      <c r="F312" s="17">
        <f t="shared" si="23"/>
        <v>1</v>
      </c>
      <c r="G312" s="17" t="str">
        <f t="shared" si="27"/>
        <v>Sì</v>
      </c>
      <c r="H312" s="18">
        <f t="shared" si="26"/>
        <v>451847</v>
      </c>
      <c r="I312" s="19">
        <f t="shared" si="24"/>
        <v>-439826.64000000031</v>
      </c>
    </row>
    <row r="313" spans="2:9" hidden="1">
      <c r="B313">
        <v>20180000295</v>
      </c>
      <c r="C313" s="72">
        <f>'Elenco residui'!C305</f>
        <v>0</v>
      </c>
      <c r="D313" s="15">
        <f>'Elenco residui'!D305-'Elenco residui'!E305</f>
        <v>121.88</v>
      </c>
      <c r="E313" s="16">
        <f t="shared" si="25"/>
        <v>-439704.7600000003</v>
      </c>
      <c r="F313" s="17">
        <f t="shared" si="23"/>
        <v>0</v>
      </c>
      <c r="G313" s="17" t="str">
        <f t="shared" si="27"/>
        <v>No</v>
      </c>
      <c r="H313" s="18">
        <f t="shared" si="26"/>
        <v>451847</v>
      </c>
      <c r="I313" s="19">
        <f t="shared" si="24"/>
        <v>-439704.7600000003</v>
      </c>
    </row>
    <row r="314" spans="2:9" hidden="1">
      <c r="B314">
        <v>20180000296</v>
      </c>
      <c r="C314" s="72">
        <f>'Elenco residui'!C306</f>
        <v>0</v>
      </c>
      <c r="D314" s="15">
        <f>'Elenco residui'!D306-'Elenco residui'!E306</f>
        <v>12000</v>
      </c>
      <c r="E314" s="16">
        <f t="shared" si="25"/>
        <v>-427704.7600000003</v>
      </c>
      <c r="F314" s="17">
        <f t="shared" si="23"/>
        <v>0</v>
      </c>
      <c r="G314" s="17" t="str">
        <f t="shared" si="27"/>
        <v>No</v>
      </c>
      <c r="H314" s="18">
        <f t="shared" si="26"/>
        <v>451847</v>
      </c>
      <c r="I314" s="19">
        <f t="shared" si="24"/>
        <v>-427704.7600000003</v>
      </c>
    </row>
    <row r="315" spans="2:9" hidden="1">
      <c r="B315">
        <v>20180000297</v>
      </c>
      <c r="C315" s="72">
        <f>'Elenco residui'!C307</f>
        <v>0</v>
      </c>
      <c r="D315" s="15">
        <f>'Elenco residui'!D307-'Elenco residui'!E307</f>
        <v>12000</v>
      </c>
      <c r="E315" s="16">
        <f t="shared" si="25"/>
        <v>-415704.7600000003</v>
      </c>
      <c r="F315" s="17">
        <f t="shared" si="23"/>
        <v>0</v>
      </c>
      <c r="G315" s="17" t="str">
        <f t="shared" si="27"/>
        <v>No</v>
      </c>
      <c r="H315" s="18">
        <f t="shared" si="26"/>
        <v>451847</v>
      </c>
      <c r="I315" s="19">
        <f t="shared" si="24"/>
        <v>-415704.7600000003</v>
      </c>
    </row>
    <row r="316" spans="2:9" hidden="1">
      <c r="B316">
        <v>20180000298</v>
      </c>
      <c r="C316" s="72">
        <f>'Elenco residui'!C308</f>
        <v>0</v>
      </c>
      <c r="D316" s="15">
        <f>'Elenco residui'!D308-'Elenco residui'!E308</f>
        <v>306.98</v>
      </c>
      <c r="E316" s="16">
        <f t="shared" si="25"/>
        <v>-415397.78000000032</v>
      </c>
      <c r="F316" s="17">
        <f t="shared" si="23"/>
        <v>0</v>
      </c>
      <c r="G316" s="17" t="str">
        <f t="shared" si="27"/>
        <v>No</v>
      </c>
      <c r="H316" s="18">
        <f t="shared" si="26"/>
        <v>451847</v>
      </c>
      <c r="I316" s="19">
        <f t="shared" si="24"/>
        <v>-415397.78000000032</v>
      </c>
    </row>
    <row r="317" spans="2:9" hidden="1">
      <c r="B317">
        <v>20180000299</v>
      </c>
      <c r="C317" s="72">
        <f>'Elenco residui'!C309</f>
        <v>0</v>
      </c>
      <c r="D317" s="15">
        <f>'Elenco residui'!D309-'Elenco residui'!E309</f>
        <v>1158.5899999999999</v>
      </c>
      <c r="E317" s="16">
        <f t="shared" si="25"/>
        <v>-414239.19000000029</v>
      </c>
      <c r="F317" s="17">
        <f t="shared" si="23"/>
        <v>0</v>
      </c>
      <c r="G317" s="17" t="str">
        <f t="shared" si="27"/>
        <v>No</v>
      </c>
      <c r="H317" s="18">
        <f t="shared" si="26"/>
        <v>451847</v>
      </c>
      <c r="I317" s="19">
        <f t="shared" si="24"/>
        <v>-414239.19000000029</v>
      </c>
    </row>
    <row r="318" spans="2:9" hidden="1">
      <c r="B318">
        <v>20180000300</v>
      </c>
      <c r="C318" s="72">
        <f>'Elenco residui'!C310</f>
        <v>0</v>
      </c>
      <c r="D318" s="15">
        <f>'Elenco residui'!D310-'Elenco residui'!E310</f>
        <v>5951.16</v>
      </c>
      <c r="E318" s="16">
        <f t="shared" si="25"/>
        <v>-408288.03000000032</v>
      </c>
      <c r="F318" s="17">
        <f t="shared" si="23"/>
        <v>0</v>
      </c>
      <c r="G318" s="17" t="str">
        <f t="shared" si="27"/>
        <v>No</v>
      </c>
      <c r="H318" s="18">
        <f t="shared" si="26"/>
        <v>451847</v>
      </c>
      <c r="I318" s="19">
        <f t="shared" si="24"/>
        <v>-408288.03000000032</v>
      </c>
    </row>
    <row r="319" spans="2:9" hidden="1">
      <c r="B319">
        <v>20180000301</v>
      </c>
      <c r="C319" s="72">
        <f>'Elenco residui'!C311</f>
        <v>0</v>
      </c>
      <c r="D319" s="15">
        <f>'Elenco residui'!D311-'Elenco residui'!E311</f>
        <v>611.16999999999996</v>
      </c>
      <c r="E319" s="16">
        <f t="shared" si="25"/>
        <v>-407676.86000000034</v>
      </c>
      <c r="F319" s="17">
        <f t="shared" si="23"/>
        <v>0</v>
      </c>
      <c r="G319" s="17" t="str">
        <f t="shared" si="27"/>
        <v>No</v>
      </c>
      <c r="H319" s="18">
        <f t="shared" si="26"/>
        <v>451847</v>
      </c>
      <c r="I319" s="19">
        <f t="shared" si="24"/>
        <v>-407676.86000000034</v>
      </c>
    </row>
    <row r="320" spans="2:9" hidden="1">
      <c r="B320">
        <v>20180000302</v>
      </c>
      <c r="C320" s="72">
        <f>'Elenco residui'!C312</f>
        <v>0</v>
      </c>
      <c r="D320" s="15">
        <f>'Elenco residui'!D312-'Elenco residui'!E312</f>
        <v>16551.599999999999</v>
      </c>
      <c r="E320" s="16">
        <f t="shared" si="25"/>
        <v>-391125.26000000036</v>
      </c>
      <c r="F320" s="17">
        <f t="shared" si="23"/>
        <v>0</v>
      </c>
      <c r="G320" s="17" t="str">
        <f t="shared" si="27"/>
        <v>No</v>
      </c>
      <c r="H320" s="18">
        <f t="shared" si="26"/>
        <v>451847</v>
      </c>
      <c r="I320" s="19">
        <f t="shared" si="24"/>
        <v>-391125.26000000036</v>
      </c>
    </row>
    <row r="321" spans="2:9" hidden="1">
      <c r="B321">
        <v>20180000303</v>
      </c>
      <c r="C321" s="72">
        <f>'Elenco residui'!C313</f>
        <v>0</v>
      </c>
      <c r="D321" s="15">
        <f>'Elenco residui'!D313-'Elenco residui'!E313</f>
        <v>10390.94</v>
      </c>
      <c r="E321" s="16">
        <f t="shared" si="25"/>
        <v>-380734.32000000036</v>
      </c>
      <c r="F321" s="17">
        <f t="shared" si="23"/>
        <v>0</v>
      </c>
      <c r="G321" s="17" t="str">
        <f t="shared" si="27"/>
        <v>No</v>
      </c>
      <c r="H321" s="18">
        <f t="shared" si="26"/>
        <v>451847</v>
      </c>
      <c r="I321" s="19">
        <f t="shared" si="24"/>
        <v>-380734.32000000036</v>
      </c>
    </row>
    <row r="322" spans="2:9" ht="24" hidden="1" customHeight="1">
      <c r="B322">
        <v>20180000304</v>
      </c>
      <c r="C322" s="72">
        <f>'Elenco residui'!C314</f>
        <v>0</v>
      </c>
      <c r="D322" s="15">
        <f>'Elenco residui'!D314-'Elenco residui'!E314</f>
        <v>4589.8999999999996</v>
      </c>
      <c r="E322" s="16">
        <f t="shared" si="25"/>
        <v>-376144.42000000033</v>
      </c>
      <c r="F322" s="17">
        <f t="shared" si="23"/>
        <v>0</v>
      </c>
      <c r="G322" s="17" t="str">
        <f t="shared" si="27"/>
        <v>No</v>
      </c>
      <c r="H322" s="18">
        <f t="shared" si="26"/>
        <v>451847</v>
      </c>
      <c r="I322" s="19">
        <f t="shared" si="24"/>
        <v>-376144.42000000033</v>
      </c>
    </row>
    <row r="323" spans="2:9" hidden="1">
      <c r="B323">
        <v>20180000305</v>
      </c>
      <c r="C323" s="72">
        <f>'Elenco residui'!C315</f>
        <v>0</v>
      </c>
      <c r="D323" s="15">
        <f>'Elenco residui'!D315-'Elenco residui'!E315</f>
        <v>17692.189999999999</v>
      </c>
      <c r="E323" s="16">
        <f t="shared" si="25"/>
        <v>-358452.23000000033</v>
      </c>
      <c r="F323" s="17">
        <f t="shared" si="23"/>
        <v>0</v>
      </c>
      <c r="G323" s="17" t="str">
        <f t="shared" si="27"/>
        <v>No</v>
      </c>
      <c r="H323" s="18">
        <f t="shared" si="26"/>
        <v>451847</v>
      </c>
      <c r="I323" s="19">
        <f t="shared" si="24"/>
        <v>-358452.23000000033</v>
      </c>
    </row>
    <row r="324" spans="2:9" hidden="1">
      <c r="B324">
        <v>20180000306</v>
      </c>
      <c r="C324" s="72">
        <f>'Elenco residui'!C316</f>
        <v>0</v>
      </c>
      <c r="D324" s="15">
        <f>'Elenco residui'!D316-'Elenco residui'!E316</f>
        <v>4057.79</v>
      </c>
      <c r="E324" s="16">
        <f t="shared" si="25"/>
        <v>-354394.44000000035</v>
      </c>
      <c r="F324" s="17">
        <f t="shared" si="23"/>
        <v>0</v>
      </c>
      <c r="G324" s="17" t="str">
        <f t="shared" si="27"/>
        <v>No</v>
      </c>
      <c r="H324" s="18">
        <f t="shared" si="26"/>
        <v>451847</v>
      </c>
      <c r="I324" s="19">
        <f t="shared" si="24"/>
        <v>-354394.44000000035</v>
      </c>
    </row>
    <row r="325" spans="2:9" hidden="1">
      <c r="B325">
        <v>20180000307</v>
      </c>
      <c r="C325" s="72">
        <f>'Elenco residui'!C317</f>
        <v>0</v>
      </c>
      <c r="D325" s="15">
        <f>'Elenco residui'!D317-'Elenco residui'!E317</f>
        <v>6086.82</v>
      </c>
      <c r="E325" s="16">
        <f t="shared" si="25"/>
        <v>-348307.62000000034</v>
      </c>
      <c r="F325" s="17">
        <f t="shared" si="23"/>
        <v>0</v>
      </c>
      <c r="G325" s="17" t="str">
        <f t="shared" si="27"/>
        <v>No</v>
      </c>
      <c r="H325" s="18">
        <f t="shared" si="26"/>
        <v>451847</v>
      </c>
      <c r="I325" s="19">
        <f t="shared" si="24"/>
        <v>-348307.62000000034</v>
      </c>
    </row>
    <row r="326" spans="2:9" hidden="1">
      <c r="B326">
        <v>20180000308</v>
      </c>
      <c r="C326" s="72">
        <f>'Elenco residui'!C318</f>
        <v>0</v>
      </c>
      <c r="D326" s="15">
        <f>'Elenco residui'!D318-'Elenco residui'!E318</f>
        <v>6776</v>
      </c>
      <c r="E326" s="16">
        <f t="shared" si="25"/>
        <v>-341531.62000000034</v>
      </c>
      <c r="F326" s="17">
        <f t="shared" si="23"/>
        <v>0</v>
      </c>
      <c r="G326" s="17" t="str">
        <f t="shared" si="27"/>
        <v>No</v>
      </c>
      <c r="H326" s="18">
        <f t="shared" si="26"/>
        <v>451847</v>
      </c>
      <c r="I326" s="19">
        <f t="shared" si="24"/>
        <v>-341531.62000000034</v>
      </c>
    </row>
    <row r="327" spans="2:9" hidden="1">
      <c r="B327" s="75" t="s">
        <v>119</v>
      </c>
      <c r="C327" s="72" t="s">
        <v>126</v>
      </c>
      <c r="D327" s="15">
        <v>92098.1</v>
      </c>
      <c r="E327" s="16">
        <f t="shared" ref="E327:E350" si="28">D327+I326</f>
        <v>-249433.52000000034</v>
      </c>
      <c r="F327" s="17">
        <f t="shared" ref="F327:F350" si="29">IF(E327&gt;0,ROUND(E327/H327+0.5,0),0)</f>
        <v>0</v>
      </c>
      <c r="G327" s="17" t="str">
        <f t="shared" si="27"/>
        <v>No</v>
      </c>
      <c r="H327" s="18">
        <f t="shared" si="26"/>
        <v>451847</v>
      </c>
      <c r="I327" s="19">
        <f t="shared" ref="I327:I350" si="30">E327-(F327*H327)</f>
        <v>-249433.52000000034</v>
      </c>
    </row>
    <row r="328" spans="2:9" hidden="1">
      <c r="B328" s="75" t="s">
        <v>120</v>
      </c>
      <c r="C328" s="72" t="s">
        <v>127</v>
      </c>
      <c r="D328" s="15">
        <v>460.2</v>
      </c>
      <c r="E328" s="16">
        <f t="shared" si="28"/>
        <v>-248973.32000000033</v>
      </c>
      <c r="F328" s="17">
        <f t="shared" si="29"/>
        <v>0</v>
      </c>
      <c r="G328" s="17" t="str">
        <f t="shared" si="27"/>
        <v>No</v>
      </c>
      <c r="H328" s="18">
        <f t="shared" si="26"/>
        <v>451847</v>
      </c>
      <c r="I328" s="19">
        <f t="shared" si="30"/>
        <v>-248973.32000000033</v>
      </c>
    </row>
    <row r="329" spans="2:9" hidden="1">
      <c r="B329" s="75" t="s">
        <v>121</v>
      </c>
      <c r="C329" s="72" t="s">
        <v>128</v>
      </c>
      <c r="D329" s="15">
        <v>2004.87</v>
      </c>
      <c r="E329" s="16">
        <f t="shared" si="28"/>
        <v>-246968.45000000033</v>
      </c>
      <c r="F329" s="17">
        <f t="shared" si="29"/>
        <v>0</v>
      </c>
      <c r="G329" s="17" t="str">
        <f t="shared" si="27"/>
        <v>No</v>
      </c>
      <c r="H329" s="18">
        <f t="shared" si="26"/>
        <v>451847</v>
      </c>
      <c r="I329" s="19">
        <f t="shared" si="30"/>
        <v>-246968.45000000033</v>
      </c>
    </row>
    <row r="330" spans="2:9" hidden="1">
      <c r="B330" s="75" t="s">
        <v>122</v>
      </c>
      <c r="C330" s="72" t="s">
        <v>129</v>
      </c>
      <c r="D330" s="15">
        <v>812.95</v>
      </c>
      <c r="E330" s="16">
        <f t="shared" si="28"/>
        <v>-246155.50000000032</v>
      </c>
      <c r="F330" s="17">
        <f t="shared" si="29"/>
        <v>0</v>
      </c>
      <c r="G330" s="17" t="str">
        <f t="shared" si="27"/>
        <v>No</v>
      </c>
      <c r="H330" s="18">
        <f t="shared" si="26"/>
        <v>451847</v>
      </c>
      <c r="I330" s="19">
        <f t="shared" si="30"/>
        <v>-246155.50000000032</v>
      </c>
    </row>
    <row r="331" spans="2:9" hidden="1">
      <c r="B331" s="75" t="s">
        <v>122</v>
      </c>
      <c r="C331" s="72" t="s">
        <v>130</v>
      </c>
      <c r="D331" s="15">
        <v>1050</v>
      </c>
      <c r="E331" s="16">
        <f t="shared" si="28"/>
        <v>-245105.50000000032</v>
      </c>
      <c r="F331" s="17">
        <f t="shared" si="29"/>
        <v>0</v>
      </c>
      <c r="G331" s="17" t="str">
        <f t="shared" si="27"/>
        <v>No</v>
      </c>
      <c r="H331" s="18">
        <f t="shared" si="26"/>
        <v>451847</v>
      </c>
      <c r="I331" s="19">
        <f t="shared" si="30"/>
        <v>-245105.50000000032</v>
      </c>
    </row>
    <row r="332" spans="2:9" hidden="1">
      <c r="B332" s="75" t="s">
        <v>122</v>
      </c>
      <c r="C332" s="72" t="s">
        <v>131</v>
      </c>
      <c r="D332" s="15">
        <v>178.15</v>
      </c>
      <c r="E332" s="16">
        <f t="shared" si="28"/>
        <v>-244927.35000000033</v>
      </c>
      <c r="F332" s="17">
        <f t="shared" si="29"/>
        <v>0</v>
      </c>
      <c r="G332" s="17" t="str">
        <f t="shared" si="27"/>
        <v>No</v>
      </c>
      <c r="H332" s="18">
        <f t="shared" si="26"/>
        <v>451847</v>
      </c>
      <c r="I332" s="19">
        <f t="shared" si="30"/>
        <v>-244927.35000000033</v>
      </c>
    </row>
    <row r="333" spans="2:9" hidden="1">
      <c r="B333" s="75" t="s">
        <v>123</v>
      </c>
      <c r="C333" s="72" t="s">
        <v>132</v>
      </c>
      <c r="D333" s="15">
        <v>120</v>
      </c>
      <c r="E333" s="16">
        <f t="shared" si="28"/>
        <v>-244807.35000000033</v>
      </c>
      <c r="F333" s="17">
        <f t="shared" si="29"/>
        <v>0</v>
      </c>
      <c r="G333" s="17" t="str">
        <f t="shared" si="27"/>
        <v>No</v>
      </c>
      <c r="H333" s="18">
        <f t="shared" si="26"/>
        <v>451847</v>
      </c>
      <c r="I333" s="19">
        <f t="shared" si="30"/>
        <v>-244807.35000000033</v>
      </c>
    </row>
    <row r="334" spans="2:9" hidden="1">
      <c r="B334" s="75" t="s">
        <v>123</v>
      </c>
      <c r="C334" s="72" t="s">
        <v>133</v>
      </c>
      <c r="D334" s="15">
        <v>131.86000000000001</v>
      </c>
      <c r="E334" s="16">
        <f t="shared" si="28"/>
        <v>-244675.49000000034</v>
      </c>
      <c r="F334" s="17">
        <f t="shared" si="29"/>
        <v>0</v>
      </c>
      <c r="G334" s="17" t="str">
        <f t="shared" si="27"/>
        <v>No</v>
      </c>
      <c r="H334" s="18">
        <f t="shared" si="26"/>
        <v>451847</v>
      </c>
      <c r="I334" s="19">
        <f t="shared" si="30"/>
        <v>-244675.49000000034</v>
      </c>
    </row>
    <row r="335" spans="2:9" hidden="1">
      <c r="B335" s="75" t="s">
        <v>123</v>
      </c>
      <c r="C335" s="72" t="s">
        <v>134</v>
      </c>
      <c r="D335" s="15">
        <v>248.6</v>
      </c>
      <c r="E335" s="16">
        <f t="shared" si="28"/>
        <v>-244426.89000000033</v>
      </c>
      <c r="F335" s="17">
        <f t="shared" si="29"/>
        <v>0</v>
      </c>
      <c r="G335" s="17" t="str">
        <f t="shared" si="27"/>
        <v>No</v>
      </c>
      <c r="H335" s="18">
        <f t="shared" si="26"/>
        <v>451847</v>
      </c>
      <c r="I335" s="19">
        <f t="shared" si="30"/>
        <v>-244426.89000000033</v>
      </c>
    </row>
    <row r="336" spans="2:9" hidden="1">
      <c r="B336" s="75" t="s">
        <v>123</v>
      </c>
      <c r="C336" s="72" t="s">
        <v>135</v>
      </c>
      <c r="D336" s="15">
        <v>32331.67</v>
      </c>
      <c r="E336" s="16">
        <f t="shared" si="28"/>
        <v>-212095.22000000032</v>
      </c>
      <c r="F336" s="17">
        <f t="shared" si="29"/>
        <v>0</v>
      </c>
      <c r="G336" s="17" t="str">
        <f t="shared" si="27"/>
        <v>No</v>
      </c>
      <c r="H336" s="18">
        <f t="shared" si="26"/>
        <v>451847</v>
      </c>
      <c r="I336" s="19">
        <f t="shared" si="30"/>
        <v>-212095.22000000032</v>
      </c>
    </row>
    <row r="337" spans="2:9" hidden="1">
      <c r="B337" s="75" t="s">
        <v>123</v>
      </c>
      <c r="C337" s="72" t="s">
        <v>136</v>
      </c>
      <c r="D337" s="15">
        <v>121.88</v>
      </c>
      <c r="E337" s="16">
        <f t="shared" si="28"/>
        <v>-211973.34000000032</v>
      </c>
      <c r="F337" s="17">
        <f t="shared" si="29"/>
        <v>0</v>
      </c>
      <c r="G337" s="17" t="str">
        <f t="shared" si="27"/>
        <v>No</v>
      </c>
      <c r="H337" s="18">
        <f t="shared" si="26"/>
        <v>451847</v>
      </c>
      <c r="I337" s="19">
        <f t="shared" si="30"/>
        <v>-211973.34000000032</v>
      </c>
    </row>
    <row r="338" spans="2:9" hidden="1">
      <c r="B338" s="75" t="s">
        <v>123</v>
      </c>
      <c r="C338" s="72" t="s">
        <v>137</v>
      </c>
      <c r="D338" s="15">
        <v>12000</v>
      </c>
      <c r="E338" s="16">
        <f t="shared" si="28"/>
        <v>-199973.34000000032</v>
      </c>
      <c r="F338" s="17">
        <f t="shared" si="29"/>
        <v>0</v>
      </c>
      <c r="G338" s="17" t="str">
        <f t="shared" si="27"/>
        <v>No</v>
      </c>
      <c r="H338" s="18">
        <f t="shared" si="26"/>
        <v>451847</v>
      </c>
      <c r="I338" s="19">
        <f t="shared" si="30"/>
        <v>-199973.34000000032</v>
      </c>
    </row>
    <row r="339" spans="2:9" hidden="1">
      <c r="B339" s="75" t="s">
        <v>123</v>
      </c>
      <c r="C339" s="72" t="s">
        <v>138</v>
      </c>
      <c r="D339" s="15">
        <v>12000</v>
      </c>
      <c r="E339" s="16">
        <f t="shared" si="28"/>
        <v>-187973.34000000032</v>
      </c>
      <c r="F339" s="17">
        <f t="shared" si="29"/>
        <v>0</v>
      </c>
      <c r="G339" s="17" t="str">
        <f t="shared" si="27"/>
        <v>No</v>
      </c>
      <c r="H339" s="18">
        <f t="shared" si="26"/>
        <v>451847</v>
      </c>
      <c r="I339" s="19">
        <f t="shared" si="30"/>
        <v>-187973.34000000032</v>
      </c>
    </row>
    <row r="340" spans="2:9" hidden="1">
      <c r="B340" s="75" t="s">
        <v>123</v>
      </c>
      <c r="C340" s="72" t="s">
        <v>139</v>
      </c>
      <c r="D340" s="15">
        <v>306.98</v>
      </c>
      <c r="E340" s="16">
        <f t="shared" si="28"/>
        <v>-187666.36000000031</v>
      </c>
      <c r="F340" s="17">
        <f t="shared" si="29"/>
        <v>0</v>
      </c>
      <c r="G340" s="17" t="str">
        <f t="shared" si="27"/>
        <v>No</v>
      </c>
      <c r="H340" s="18">
        <f t="shared" si="26"/>
        <v>451847</v>
      </c>
      <c r="I340" s="19">
        <f t="shared" si="30"/>
        <v>-187666.36000000031</v>
      </c>
    </row>
    <row r="341" spans="2:9" hidden="1">
      <c r="B341" s="75" t="s">
        <v>123</v>
      </c>
      <c r="C341" s="72" t="s">
        <v>140</v>
      </c>
      <c r="D341" s="15">
        <v>1158.5899999999999</v>
      </c>
      <c r="E341" s="16">
        <f t="shared" si="28"/>
        <v>-186507.77000000031</v>
      </c>
      <c r="F341" s="17">
        <f t="shared" si="29"/>
        <v>0</v>
      </c>
      <c r="G341" s="17" t="str">
        <f t="shared" si="27"/>
        <v>No</v>
      </c>
      <c r="H341" s="18">
        <f t="shared" si="26"/>
        <v>451847</v>
      </c>
      <c r="I341" s="19">
        <f t="shared" si="30"/>
        <v>-186507.77000000031</v>
      </c>
    </row>
    <row r="342" spans="2:9" hidden="1">
      <c r="B342" s="75" t="s">
        <v>123</v>
      </c>
      <c r="C342" s="72" t="s">
        <v>141</v>
      </c>
      <c r="D342" s="15">
        <v>5951.16</v>
      </c>
      <c r="E342" s="16">
        <f t="shared" si="28"/>
        <v>-180556.61000000031</v>
      </c>
      <c r="F342" s="17">
        <f t="shared" si="29"/>
        <v>0</v>
      </c>
      <c r="G342" s="17" t="str">
        <f t="shared" si="27"/>
        <v>No</v>
      </c>
      <c r="H342" s="18">
        <f t="shared" si="26"/>
        <v>451847</v>
      </c>
      <c r="I342" s="19">
        <f t="shared" si="30"/>
        <v>-180556.61000000031</v>
      </c>
    </row>
    <row r="343" spans="2:9" hidden="1">
      <c r="B343" s="75" t="s">
        <v>123</v>
      </c>
      <c r="C343" s="72" t="s">
        <v>142</v>
      </c>
      <c r="D343" s="15">
        <v>611.16999999999996</v>
      </c>
      <c r="E343" s="16">
        <f t="shared" si="28"/>
        <v>-179945.44000000029</v>
      </c>
      <c r="F343" s="17">
        <f t="shared" si="29"/>
        <v>0</v>
      </c>
      <c r="G343" s="17" t="str">
        <f t="shared" si="27"/>
        <v>No</v>
      </c>
      <c r="H343" s="18">
        <f t="shared" si="26"/>
        <v>451847</v>
      </c>
      <c r="I343" s="19">
        <f t="shared" si="30"/>
        <v>-179945.44000000029</v>
      </c>
    </row>
    <row r="344" spans="2:9" hidden="1">
      <c r="B344" s="75" t="s">
        <v>123</v>
      </c>
      <c r="C344" s="72" t="s">
        <v>143</v>
      </c>
      <c r="D344" s="15">
        <v>16551.599999999999</v>
      </c>
      <c r="E344" s="16">
        <f t="shared" si="28"/>
        <v>-163393.84000000029</v>
      </c>
      <c r="F344" s="17">
        <f t="shared" si="29"/>
        <v>0</v>
      </c>
      <c r="G344" s="17" t="str">
        <f t="shared" si="27"/>
        <v>No</v>
      </c>
      <c r="H344" s="18">
        <f t="shared" si="26"/>
        <v>451847</v>
      </c>
      <c r="I344" s="19">
        <f t="shared" si="30"/>
        <v>-163393.84000000029</v>
      </c>
    </row>
    <row r="345" spans="2:9" hidden="1">
      <c r="B345" s="75" t="s">
        <v>123</v>
      </c>
      <c r="C345" s="72" t="s">
        <v>144</v>
      </c>
      <c r="D345" s="15">
        <v>10390.94</v>
      </c>
      <c r="E345" s="16">
        <f t="shared" si="28"/>
        <v>-153002.90000000029</v>
      </c>
      <c r="F345" s="17">
        <f t="shared" si="29"/>
        <v>0</v>
      </c>
      <c r="G345" s="17" t="str">
        <f t="shared" si="27"/>
        <v>No</v>
      </c>
      <c r="H345" s="18">
        <f t="shared" si="26"/>
        <v>451847</v>
      </c>
      <c r="I345" s="19">
        <f t="shared" si="30"/>
        <v>-153002.90000000029</v>
      </c>
    </row>
    <row r="346" spans="2:9" hidden="1">
      <c r="B346" s="75" t="s">
        <v>123</v>
      </c>
      <c r="C346" s="72" t="s">
        <v>145</v>
      </c>
      <c r="D346" s="15">
        <v>4589.8999999999996</v>
      </c>
      <c r="E346" s="16">
        <f t="shared" si="28"/>
        <v>-148413.00000000029</v>
      </c>
      <c r="F346" s="17">
        <f t="shared" si="29"/>
        <v>0</v>
      </c>
      <c r="G346" s="17" t="str">
        <f t="shared" si="27"/>
        <v>No</v>
      </c>
      <c r="H346" s="18">
        <f t="shared" si="26"/>
        <v>451847</v>
      </c>
      <c r="I346" s="19">
        <f t="shared" si="30"/>
        <v>-148413.00000000029</v>
      </c>
    </row>
    <row r="347" spans="2:9" hidden="1">
      <c r="B347" s="75" t="s">
        <v>123</v>
      </c>
      <c r="C347" s="72" t="s">
        <v>146</v>
      </c>
      <c r="D347" s="15">
        <v>17692.189999999999</v>
      </c>
      <c r="E347" s="16">
        <f t="shared" si="28"/>
        <v>-130720.81000000029</v>
      </c>
      <c r="F347" s="17">
        <f t="shared" si="29"/>
        <v>0</v>
      </c>
      <c r="G347" s="17" t="str">
        <f t="shared" si="27"/>
        <v>No</v>
      </c>
      <c r="H347" s="18">
        <f t="shared" si="26"/>
        <v>451847</v>
      </c>
      <c r="I347" s="19">
        <f t="shared" si="30"/>
        <v>-130720.81000000029</v>
      </c>
    </row>
    <row r="348" spans="2:9" hidden="1">
      <c r="B348" s="75" t="s">
        <v>123</v>
      </c>
      <c r="C348" s="72" t="s">
        <v>147</v>
      </c>
      <c r="D348" s="15">
        <v>4057.79</v>
      </c>
      <c r="E348" s="16">
        <f t="shared" si="28"/>
        <v>-126663.0200000003</v>
      </c>
      <c r="F348" s="17">
        <f t="shared" si="29"/>
        <v>0</v>
      </c>
      <c r="G348" s="17" t="str">
        <f t="shared" si="27"/>
        <v>No</v>
      </c>
      <c r="H348" s="18">
        <f t="shared" si="26"/>
        <v>451847</v>
      </c>
      <c r="I348" s="19">
        <f t="shared" si="30"/>
        <v>-126663.0200000003</v>
      </c>
    </row>
    <row r="349" spans="2:9" hidden="1">
      <c r="B349" s="75" t="s">
        <v>123</v>
      </c>
      <c r="C349" s="72" t="s">
        <v>148</v>
      </c>
      <c r="D349" s="15">
        <v>6086.82</v>
      </c>
      <c r="E349" s="16">
        <f t="shared" si="28"/>
        <v>-120576.2000000003</v>
      </c>
      <c r="F349" s="17">
        <f t="shared" si="29"/>
        <v>0</v>
      </c>
      <c r="G349" s="17" t="str">
        <f t="shared" si="27"/>
        <v>No</v>
      </c>
      <c r="H349" s="18">
        <f t="shared" si="26"/>
        <v>451847</v>
      </c>
      <c r="I349" s="19">
        <f t="shared" si="30"/>
        <v>-120576.2000000003</v>
      </c>
    </row>
    <row r="350" spans="2:9" hidden="1">
      <c r="B350" s="75" t="s">
        <v>123</v>
      </c>
      <c r="C350" s="72" t="s">
        <v>149</v>
      </c>
      <c r="D350" s="15">
        <v>6776</v>
      </c>
      <c r="E350" s="16">
        <f t="shared" si="28"/>
        <v>-113800.2000000003</v>
      </c>
      <c r="F350" s="17">
        <f t="shared" si="29"/>
        <v>0</v>
      </c>
      <c r="G350" s="17" t="str">
        <f t="shared" si="27"/>
        <v>No</v>
      </c>
      <c r="H350" s="18">
        <f t="shared" si="26"/>
        <v>451847</v>
      </c>
      <c r="I350" s="19">
        <f t="shared" si="30"/>
        <v>-113800.2000000003</v>
      </c>
    </row>
  </sheetData>
  <autoFilter ref="B18:I350">
    <filterColumn colId="5">
      <filters>
        <filter val="Sì"/>
      </filters>
    </filterColumn>
  </autoFilter>
  <dataConsolidate>
    <dataRefs count="1">
      <dataRef name="&quot;Basso&quot;"/>
    </dataRefs>
  </dataConsolidate>
  <mergeCells count="4">
    <mergeCell ref="B7:I7"/>
    <mergeCell ref="B2:D2"/>
    <mergeCell ref="B1:C1"/>
    <mergeCell ref="L8:M8"/>
  </mergeCells>
  <dataValidations count="2">
    <dataValidation type="list" allowBlank="1" showInputMessage="1" showErrorMessage="1" promptTitle="&quot;Basso&quot;;&quot;Alto&quot;" sqref="D11">
      <formula1>"Basso,Alto"</formula1>
    </dataValidation>
    <dataValidation type="list" allowBlank="1" showInputMessage="1" showErrorMessage="1" sqref="D12">
      <formula1>"Basso,Alto"</formula1>
    </dataValidation>
  </dataValidations>
  <pageMargins left="1.1811023622047245" right="1.1811023622047245" top="1.1811023622047245" bottom="1.181102362204724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Inizio</vt:lpstr>
      <vt:lpstr>Elenco residui</vt:lpstr>
      <vt:lpstr>Campionamento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</dc:creator>
  <cp:lastModifiedBy>Utente</cp:lastModifiedBy>
  <cp:lastPrinted>2012-11-06T10:31:23Z</cp:lastPrinted>
  <dcterms:created xsi:type="dcterms:W3CDTF">2011-10-10T14:51:12Z</dcterms:created>
  <dcterms:modified xsi:type="dcterms:W3CDTF">2020-06-15T19:51:39Z</dcterms:modified>
</cp:coreProperties>
</file>